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240" yWindow="105" windowWidth="14805" windowHeight="8010" activeTab="9"/>
  </bookViews>
  <sheets>
    <sheet name="全部建筑-属性 (2)" sheetId="17" r:id="rId1"/>
    <sheet name="全部建筑-属性" sheetId="12" r:id="rId2"/>
    <sheet name="登陆—流失引导目标" sheetId="14" r:id="rId3"/>
    <sheet name="大致数值框架" sheetId="15" r:id="rId4"/>
    <sheet name="总览" sheetId="1" r:id="rId5"/>
    <sheet name="资源领取规则" sheetId="9" r:id="rId6"/>
    <sheet name="场景" sheetId="6" r:id="rId7"/>
    <sheet name="待看待学" sheetId="5" r:id="rId8"/>
    <sheet name="Sheet3" sheetId="10" r:id="rId9"/>
    <sheet name="Sheet1" sheetId="16" r:id="rId10"/>
  </sheets>
  <calcPr calcId="152511" concurrentCalc="0"/>
</workbook>
</file>

<file path=xl/calcChain.xml><?xml version="1.0" encoding="utf-8"?>
<calcChain xmlns="http://schemas.openxmlformats.org/spreadsheetml/2006/main">
  <c r="E122" i="15" l="1"/>
  <c r="B123" i="15"/>
  <c r="C124" i="15"/>
  <c r="D124" i="15"/>
  <c r="B77" i="15"/>
  <c r="B78" i="15"/>
  <c r="E77" i="15"/>
  <c r="I32" i="15"/>
  <c r="I33" i="15"/>
  <c r="I34" i="15"/>
  <c r="I35" i="15"/>
  <c r="I36" i="15"/>
  <c r="I37" i="15"/>
  <c r="I38" i="15"/>
  <c r="I39" i="15"/>
  <c r="I40" i="15"/>
  <c r="I41" i="15"/>
  <c r="I42" i="15"/>
  <c r="I43" i="15"/>
  <c r="I44" i="15"/>
  <c r="I45" i="15"/>
  <c r="I46" i="15"/>
  <c r="I47" i="15"/>
  <c r="I48" i="15"/>
  <c r="I49" i="15"/>
  <c r="I31" i="15"/>
  <c r="E31" i="15"/>
  <c r="E32" i="15"/>
  <c r="E33" i="15"/>
  <c r="E34" i="15"/>
  <c r="E35" i="15"/>
  <c r="E36" i="15"/>
  <c r="E37" i="15"/>
  <c r="E38" i="15"/>
  <c r="E39" i="15"/>
  <c r="E40" i="15"/>
  <c r="E41" i="15"/>
  <c r="E42" i="15"/>
  <c r="E43" i="15"/>
  <c r="E44" i="15"/>
  <c r="E45" i="15"/>
  <c r="E46" i="15"/>
  <c r="E47" i="15"/>
  <c r="E48" i="15"/>
  <c r="E49" i="15"/>
  <c r="B32" i="15"/>
  <c r="B33" i="15"/>
  <c r="B34" i="15"/>
  <c r="B35" i="15"/>
  <c r="B36" i="15"/>
  <c r="B37" i="15"/>
  <c r="B38" i="15"/>
  <c r="B39" i="15"/>
  <c r="B40" i="15"/>
  <c r="B41" i="15"/>
  <c r="B42" i="15"/>
  <c r="B43" i="15"/>
  <c r="B44" i="15"/>
  <c r="B45" i="15"/>
  <c r="B46" i="15"/>
  <c r="B47" i="15"/>
  <c r="B48" i="15"/>
  <c r="B49" i="15"/>
  <c r="C31" i="15"/>
  <c r="D31" i="15"/>
  <c r="D8" i="15"/>
  <c r="D9" i="15"/>
  <c r="D10" i="15"/>
  <c r="D11" i="15"/>
  <c r="D12" i="15"/>
  <c r="D13" i="15"/>
  <c r="D14" i="15"/>
  <c r="D15" i="15"/>
  <c r="D16" i="15"/>
  <c r="D17" i="15"/>
  <c r="D18" i="15"/>
  <c r="D19" i="15"/>
  <c r="D20" i="15"/>
  <c r="D21" i="15"/>
  <c r="D22" i="15"/>
  <c r="D23" i="15"/>
  <c r="D7" i="15"/>
  <c r="D6" i="15"/>
  <c r="D5" i="15"/>
  <c r="C6" i="15"/>
  <c r="C7" i="15"/>
  <c r="C8" i="15"/>
  <c r="C9" i="15"/>
  <c r="C10" i="15"/>
  <c r="C11" i="15"/>
  <c r="C12" i="15"/>
  <c r="C13" i="15"/>
  <c r="C14" i="15"/>
  <c r="C15" i="15"/>
  <c r="C16" i="15"/>
  <c r="C17" i="15"/>
  <c r="C18" i="15"/>
  <c r="C19" i="15"/>
  <c r="C20" i="15"/>
  <c r="C21" i="15"/>
  <c r="C22" i="15"/>
  <c r="C23" i="15"/>
  <c r="C5" i="15"/>
  <c r="E123" i="15"/>
  <c r="E124" i="15"/>
  <c r="E125" i="15"/>
  <c r="E126" i="15"/>
  <c r="E127" i="15"/>
  <c r="E128" i="15"/>
  <c r="E129" i="15"/>
  <c r="E130" i="15"/>
  <c r="E131" i="15"/>
  <c r="E132" i="15"/>
  <c r="E133" i="15"/>
  <c r="E134" i="15"/>
  <c r="E135" i="15"/>
  <c r="E136" i="15"/>
  <c r="E137" i="15"/>
  <c r="E138" i="15"/>
  <c r="E139" i="15"/>
  <c r="E140" i="15"/>
  <c r="D125" i="15"/>
  <c r="C125" i="15"/>
  <c r="E78" i="15"/>
  <c r="E79" i="15"/>
  <c r="E80" i="15"/>
  <c r="E81" i="15"/>
  <c r="E82" i="15"/>
  <c r="E83" i="15"/>
  <c r="E84" i="15"/>
  <c r="E85" i="15"/>
  <c r="E86" i="15"/>
  <c r="E87" i="15"/>
  <c r="E88" i="15"/>
  <c r="E89" i="15"/>
  <c r="E90" i="15"/>
  <c r="E91" i="15"/>
  <c r="E92" i="15"/>
  <c r="E93" i="15"/>
  <c r="E94" i="15"/>
  <c r="E95" i="15"/>
  <c r="C77" i="15"/>
  <c r="D77" i="15"/>
  <c r="C78" i="15"/>
  <c r="B79" i="15"/>
  <c r="C34" i="15"/>
  <c r="C33" i="15"/>
  <c r="C32" i="15"/>
  <c r="D32" i="15"/>
  <c r="B124" i="15"/>
  <c r="G124" i="15"/>
  <c r="D126" i="15"/>
  <c r="C126" i="15"/>
  <c r="B125" i="15"/>
  <c r="G125" i="15"/>
  <c r="D78" i="15"/>
  <c r="C79" i="15"/>
  <c r="B80" i="15"/>
  <c r="D33" i="15"/>
  <c r="D34" i="15"/>
  <c r="C35" i="15"/>
  <c r="C127" i="15"/>
  <c r="D127" i="15"/>
  <c r="B126" i="15"/>
  <c r="G126" i="15"/>
  <c r="D79" i="15"/>
  <c r="B81" i="15"/>
  <c r="C80" i="15"/>
  <c r="C36" i="15"/>
  <c r="D35" i="15"/>
  <c r="D128" i="15"/>
  <c r="C128" i="15"/>
  <c r="B127" i="15"/>
  <c r="G127" i="15"/>
  <c r="D80" i="15"/>
  <c r="C81" i="15"/>
  <c r="B82" i="15"/>
  <c r="D36" i="15"/>
  <c r="C37" i="15"/>
  <c r="D129" i="15"/>
  <c r="C129" i="15"/>
  <c r="B128" i="15"/>
  <c r="G128" i="15"/>
  <c r="D81" i="15"/>
  <c r="B83" i="15"/>
  <c r="C82" i="15"/>
  <c r="D37" i="15"/>
  <c r="C38" i="15"/>
  <c r="D130" i="15"/>
  <c r="C130" i="15"/>
  <c r="B129" i="15"/>
  <c r="G129" i="15"/>
  <c r="D82" i="15"/>
  <c r="B84" i="15"/>
  <c r="C83" i="15"/>
  <c r="D38" i="15"/>
  <c r="C39" i="15"/>
  <c r="D131" i="15"/>
  <c r="C131" i="15"/>
  <c r="B130" i="15"/>
  <c r="G130" i="15"/>
  <c r="D83" i="15"/>
  <c r="C84" i="15"/>
  <c r="B85" i="15"/>
  <c r="D39" i="15"/>
  <c r="C40" i="15"/>
  <c r="D132" i="15"/>
  <c r="C132" i="15"/>
  <c r="B131" i="15"/>
  <c r="G131" i="15"/>
  <c r="D84" i="15"/>
  <c r="B86" i="15"/>
  <c r="C85" i="15"/>
  <c r="D40" i="15"/>
  <c r="C41" i="15"/>
  <c r="D133" i="15"/>
  <c r="C133" i="15"/>
  <c r="B132" i="15"/>
  <c r="G132" i="15"/>
  <c r="D85" i="15"/>
  <c r="C86" i="15"/>
  <c r="B87" i="15"/>
  <c r="D41" i="15"/>
  <c r="C42" i="15"/>
  <c r="D134" i="15"/>
  <c r="C134" i="15"/>
  <c r="B133" i="15"/>
  <c r="G133" i="15"/>
  <c r="D86" i="15"/>
  <c r="C87" i="15"/>
  <c r="B88" i="15"/>
  <c r="D42" i="15"/>
  <c r="C43" i="15"/>
  <c r="D135" i="15"/>
  <c r="C135" i="15"/>
  <c r="B134" i="15"/>
  <c r="G134" i="15"/>
  <c r="D87" i="15"/>
  <c r="B89" i="15"/>
  <c r="C88" i="15"/>
  <c r="D43" i="15"/>
  <c r="C44" i="15"/>
  <c r="D136" i="15"/>
  <c r="C136" i="15"/>
  <c r="B135" i="15"/>
  <c r="G135" i="15"/>
  <c r="D88" i="15"/>
  <c r="C89" i="15"/>
  <c r="B90" i="15"/>
  <c r="D44" i="15"/>
  <c r="C45" i="15"/>
  <c r="D137" i="15"/>
  <c r="C137" i="15"/>
  <c r="B136" i="15"/>
  <c r="G136" i="15"/>
  <c r="D89" i="15"/>
  <c r="B91" i="15"/>
  <c r="C90" i="15"/>
  <c r="D45" i="15"/>
  <c r="C46" i="15"/>
  <c r="D138" i="15"/>
  <c r="C138" i="15"/>
  <c r="B137" i="15"/>
  <c r="G137" i="15"/>
  <c r="D90" i="15"/>
  <c r="B92" i="15"/>
  <c r="C91" i="15"/>
  <c r="D46" i="15"/>
  <c r="C47" i="15"/>
  <c r="D139" i="15"/>
  <c r="C139" i="15"/>
  <c r="B138" i="15"/>
  <c r="G138" i="15"/>
  <c r="D91" i="15"/>
  <c r="C92" i="15"/>
  <c r="B93" i="15"/>
  <c r="D47" i="15"/>
  <c r="C48" i="15"/>
  <c r="D140" i="15"/>
  <c r="C140" i="15"/>
  <c r="B140" i="15"/>
  <c r="B139" i="15"/>
  <c r="G139" i="15"/>
  <c r="D92" i="15"/>
  <c r="B94" i="15"/>
  <c r="C93" i="15"/>
  <c r="D48" i="15"/>
  <c r="C49" i="15"/>
  <c r="G140" i="15"/>
  <c r="D93" i="15"/>
  <c r="C94" i="15"/>
  <c r="B95" i="15"/>
  <c r="C95" i="15"/>
  <c r="D49" i="15"/>
  <c r="D94" i="15"/>
  <c r="D95" i="15"/>
  <c r="P25" i="9"/>
  <c r="Q25" i="9"/>
  <c r="P26" i="9"/>
  <c r="Q26" i="9"/>
  <c r="P27" i="9"/>
  <c r="Q27" i="9"/>
  <c r="P28" i="9"/>
  <c r="Q28" i="9"/>
  <c r="P29" i="9"/>
  <c r="Q29" i="9"/>
  <c r="P30" i="9"/>
  <c r="Q30" i="9"/>
  <c r="P31" i="9"/>
  <c r="Q31" i="9"/>
  <c r="P32" i="9"/>
  <c r="Q32" i="9"/>
  <c r="P33" i="9"/>
  <c r="Q33" i="9"/>
  <c r="P34" i="9"/>
  <c r="Q34" i="9"/>
  <c r="P35" i="9"/>
  <c r="Q35" i="9"/>
  <c r="P36" i="9"/>
  <c r="Q36" i="9"/>
  <c r="P37" i="9"/>
  <c r="Q37" i="9"/>
  <c r="P38" i="9"/>
  <c r="Q38" i="9"/>
  <c r="P39" i="9"/>
  <c r="Q39" i="9"/>
  <c r="P40" i="9"/>
  <c r="Q40" i="9"/>
  <c r="P41" i="9"/>
  <c r="Q41" i="9"/>
  <c r="P42" i="9"/>
  <c r="Q42" i="9"/>
  <c r="P43" i="9"/>
  <c r="Q43" i="9"/>
  <c r="P44" i="9"/>
  <c r="Q44" i="9"/>
  <c r="P45" i="9"/>
  <c r="Q45" i="9"/>
  <c r="P46" i="9"/>
  <c r="Q46" i="9"/>
  <c r="P47" i="9"/>
  <c r="Q47" i="9"/>
  <c r="P48" i="9"/>
  <c r="Q48" i="9"/>
  <c r="P49" i="9"/>
  <c r="Q49" i="9"/>
  <c r="P50" i="9"/>
  <c r="Q50" i="9"/>
  <c r="P51" i="9"/>
  <c r="Q51" i="9"/>
  <c r="P52" i="9"/>
  <c r="Q52" i="9"/>
  <c r="P53" i="9"/>
  <c r="Q53" i="9"/>
  <c r="P54" i="9"/>
  <c r="Q54" i="9"/>
  <c r="P55" i="9"/>
  <c r="Q55" i="9"/>
  <c r="P56" i="9"/>
  <c r="Q56" i="9"/>
  <c r="P57" i="9"/>
  <c r="Q57" i="9"/>
  <c r="P58" i="9"/>
  <c r="Q58" i="9"/>
  <c r="P59" i="9"/>
  <c r="Q59" i="9"/>
  <c r="P60" i="9"/>
  <c r="Q60" i="9"/>
  <c r="P61" i="9"/>
  <c r="Q61" i="9"/>
  <c r="P62" i="9"/>
  <c r="Q62" i="9"/>
  <c r="P63" i="9"/>
  <c r="Q63" i="9"/>
  <c r="P64" i="9"/>
  <c r="Q64" i="9"/>
  <c r="P65" i="9"/>
  <c r="Q65" i="9"/>
  <c r="P66" i="9"/>
  <c r="Q66" i="9"/>
  <c r="P67" i="9"/>
  <c r="Q67" i="9"/>
  <c r="P68" i="9"/>
  <c r="Q68" i="9"/>
  <c r="P69" i="9"/>
  <c r="Q69" i="9"/>
  <c r="P70" i="9"/>
  <c r="Q70" i="9"/>
  <c r="P71" i="9"/>
  <c r="Q71" i="9"/>
  <c r="P72" i="9"/>
  <c r="Q72" i="9"/>
  <c r="P73" i="9"/>
  <c r="Q73" i="9"/>
  <c r="P74" i="9"/>
  <c r="Q74" i="9"/>
  <c r="P75" i="9"/>
  <c r="Q75" i="9"/>
  <c r="P76" i="9"/>
  <c r="Q76" i="9"/>
  <c r="P77" i="9"/>
  <c r="Q77" i="9"/>
  <c r="P78" i="9"/>
  <c r="Q78" i="9"/>
  <c r="P79" i="9"/>
  <c r="Q79" i="9"/>
  <c r="P80" i="9"/>
  <c r="Q80" i="9"/>
  <c r="P81" i="9"/>
  <c r="Q81" i="9"/>
  <c r="P82" i="9"/>
  <c r="Q82" i="9"/>
  <c r="P83" i="9"/>
  <c r="Q83" i="9"/>
  <c r="P84" i="9"/>
  <c r="Q84" i="9"/>
  <c r="P85" i="9"/>
  <c r="Q85" i="9"/>
  <c r="P86" i="9"/>
  <c r="Q86" i="9"/>
  <c r="P87" i="9"/>
  <c r="Q87" i="9"/>
  <c r="P88" i="9"/>
  <c r="Q88" i="9"/>
  <c r="P89" i="9"/>
  <c r="Q89" i="9"/>
  <c r="P90" i="9"/>
  <c r="Q90" i="9"/>
  <c r="P91" i="9"/>
  <c r="Q91" i="9"/>
  <c r="P92" i="9"/>
  <c r="Q92" i="9"/>
  <c r="P93" i="9"/>
  <c r="Q93" i="9"/>
  <c r="P94" i="9"/>
  <c r="Q94" i="9"/>
  <c r="P95" i="9"/>
  <c r="Q95" i="9"/>
  <c r="P96" i="9"/>
  <c r="Q96" i="9"/>
  <c r="P97" i="9"/>
  <c r="Q97" i="9"/>
  <c r="P98" i="9"/>
  <c r="Q98" i="9"/>
  <c r="P99" i="9"/>
  <c r="Q99" i="9"/>
  <c r="P100" i="9"/>
  <c r="Q100" i="9"/>
  <c r="P101" i="9"/>
  <c r="Q101" i="9"/>
  <c r="P102" i="9"/>
  <c r="Q102" i="9"/>
  <c r="P103" i="9"/>
  <c r="Q103" i="9"/>
  <c r="P104" i="9"/>
  <c r="Q104" i="9"/>
  <c r="P105" i="9"/>
  <c r="Q105" i="9"/>
  <c r="P106" i="9"/>
  <c r="Q106" i="9"/>
  <c r="P107" i="9"/>
  <c r="Q107" i="9"/>
  <c r="P108" i="9"/>
  <c r="Q108" i="9"/>
  <c r="P109" i="9"/>
  <c r="Q109" i="9"/>
  <c r="P110" i="9"/>
  <c r="Q110" i="9"/>
  <c r="P111" i="9"/>
  <c r="Q111" i="9"/>
  <c r="P112" i="9"/>
  <c r="Q112" i="9"/>
  <c r="P113" i="9"/>
  <c r="Q113" i="9"/>
  <c r="P114" i="9"/>
  <c r="Q114" i="9"/>
  <c r="P115" i="9"/>
  <c r="Q115" i="9"/>
  <c r="P116" i="9"/>
  <c r="Q116" i="9"/>
  <c r="P117" i="9"/>
  <c r="Q117" i="9"/>
  <c r="P118" i="9"/>
  <c r="Q118" i="9"/>
  <c r="P119" i="9"/>
  <c r="Q119" i="9"/>
  <c r="P120" i="9"/>
  <c r="Q120" i="9"/>
  <c r="P121" i="9"/>
  <c r="Q121" i="9"/>
  <c r="P122" i="9"/>
  <c r="Q122" i="9"/>
  <c r="P123" i="9"/>
  <c r="Q123" i="9"/>
  <c r="P24" i="9"/>
  <c r="Q24" i="9"/>
  <c r="N25" i="9"/>
  <c r="O25" i="9"/>
  <c r="N26" i="9"/>
  <c r="O26" i="9"/>
  <c r="N27" i="9"/>
  <c r="O27" i="9"/>
  <c r="N28" i="9"/>
  <c r="O28" i="9"/>
  <c r="N29" i="9"/>
  <c r="O29" i="9"/>
  <c r="N30" i="9"/>
  <c r="O30" i="9"/>
  <c r="N31" i="9"/>
  <c r="O31" i="9"/>
  <c r="N32" i="9"/>
  <c r="O32" i="9"/>
  <c r="N33" i="9"/>
  <c r="O33" i="9"/>
  <c r="N34" i="9"/>
  <c r="O34" i="9"/>
  <c r="N35" i="9"/>
  <c r="O35" i="9"/>
  <c r="N36" i="9"/>
  <c r="O36" i="9"/>
  <c r="N37" i="9"/>
  <c r="O37" i="9"/>
  <c r="N38" i="9"/>
  <c r="O38" i="9"/>
  <c r="N39" i="9"/>
  <c r="O39" i="9"/>
  <c r="N40" i="9"/>
  <c r="O40" i="9"/>
  <c r="N41" i="9"/>
  <c r="O41" i="9"/>
  <c r="N42" i="9"/>
  <c r="O42" i="9"/>
  <c r="N43" i="9"/>
  <c r="O43" i="9"/>
  <c r="N44" i="9"/>
  <c r="O44" i="9"/>
  <c r="N45" i="9"/>
  <c r="O45" i="9"/>
  <c r="N46" i="9"/>
  <c r="O46" i="9"/>
  <c r="N47" i="9"/>
  <c r="O47" i="9"/>
  <c r="N48" i="9"/>
  <c r="O48" i="9"/>
  <c r="N49" i="9"/>
  <c r="O49" i="9"/>
  <c r="N50" i="9"/>
  <c r="O50" i="9"/>
  <c r="N51" i="9"/>
  <c r="O51" i="9"/>
  <c r="N52" i="9"/>
  <c r="O52" i="9"/>
  <c r="N53" i="9"/>
  <c r="O53" i="9"/>
  <c r="N54" i="9"/>
  <c r="O54" i="9"/>
  <c r="N55" i="9"/>
  <c r="O55" i="9"/>
  <c r="N56" i="9"/>
  <c r="O56" i="9"/>
  <c r="N57" i="9"/>
  <c r="O57" i="9"/>
  <c r="N58" i="9"/>
  <c r="O58" i="9"/>
  <c r="N59" i="9"/>
  <c r="O59" i="9"/>
  <c r="N60" i="9"/>
  <c r="O60" i="9"/>
  <c r="N61" i="9"/>
  <c r="O61" i="9"/>
  <c r="N62" i="9"/>
  <c r="O62" i="9"/>
  <c r="N63" i="9"/>
  <c r="O63" i="9"/>
  <c r="N64" i="9"/>
  <c r="O64" i="9"/>
  <c r="N65" i="9"/>
  <c r="O65" i="9"/>
  <c r="N66" i="9"/>
  <c r="O66" i="9"/>
  <c r="N67" i="9"/>
  <c r="O67" i="9"/>
  <c r="N68" i="9"/>
  <c r="O68" i="9"/>
  <c r="N69" i="9"/>
  <c r="O69" i="9"/>
  <c r="N70" i="9"/>
  <c r="O70" i="9"/>
  <c r="N71" i="9"/>
  <c r="O71" i="9"/>
  <c r="N72" i="9"/>
  <c r="O72" i="9"/>
  <c r="N73" i="9"/>
  <c r="O73" i="9"/>
  <c r="N74" i="9"/>
  <c r="O74" i="9"/>
  <c r="N75" i="9"/>
  <c r="O75" i="9"/>
  <c r="N76" i="9"/>
  <c r="O76" i="9"/>
  <c r="N77" i="9"/>
  <c r="O77" i="9"/>
  <c r="N78" i="9"/>
  <c r="O78" i="9"/>
  <c r="N79" i="9"/>
  <c r="O79" i="9"/>
  <c r="N80" i="9"/>
  <c r="O80" i="9"/>
  <c r="N81" i="9"/>
  <c r="O81" i="9"/>
  <c r="N82" i="9"/>
  <c r="O82" i="9"/>
  <c r="N83" i="9"/>
  <c r="O83" i="9"/>
  <c r="N84" i="9"/>
  <c r="O84" i="9"/>
  <c r="N85" i="9"/>
  <c r="O85" i="9"/>
  <c r="N86" i="9"/>
  <c r="O86" i="9"/>
  <c r="N87" i="9"/>
  <c r="O87" i="9"/>
  <c r="N88" i="9"/>
  <c r="O88" i="9"/>
  <c r="N89" i="9"/>
  <c r="O89" i="9"/>
  <c r="N90" i="9"/>
  <c r="O90" i="9"/>
  <c r="N91" i="9"/>
  <c r="O91" i="9"/>
  <c r="N92" i="9"/>
  <c r="O92" i="9"/>
  <c r="N93" i="9"/>
  <c r="O93" i="9"/>
  <c r="N94" i="9"/>
  <c r="O94" i="9"/>
  <c r="N95" i="9"/>
  <c r="O95" i="9"/>
  <c r="N96" i="9"/>
  <c r="O96" i="9"/>
  <c r="N97" i="9"/>
  <c r="O97" i="9"/>
  <c r="N98" i="9"/>
  <c r="O98" i="9"/>
  <c r="N99" i="9"/>
  <c r="O99" i="9"/>
  <c r="N100" i="9"/>
  <c r="O100" i="9"/>
  <c r="N101" i="9"/>
  <c r="O101" i="9"/>
  <c r="N102" i="9"/>
  <c r="O102" i="9"/>
  <c r="N103" i="9"/>
  <c r="O103" i="9"/>
  <c r="N104" i="9"/>
  <c r="O104" i="9"/>
  <c r="N105" i="9"/>
  <c r="O105" i="9"/>
  <c r="N106" i="9"/>
  <c r="O106" i="9"/>
  <c r="N107" i="9"/>
  <c r="O107" i="9"/>
  <c r="N108" i="9"/>
  <c r="O108" i="9"/>
  <c r="N109" i="9"/>
  <c r="O109" i="9"/>
  <c r="N110" i="9"/>
  <c r="O110" i="9"/>
  <c r="N111" i="9"/>
  <c r="O111" i="9"/>
  <c r="N112" i="9"/>
  <c r="O112" i="9"/>
  <c r="N113" i="9"/>
  <c r="O113" i="9"/>
  <c r="N114" i="9"/>
  <c r="O114" i="9"/>
  <c r="N115" i="9"/>
  <c r="O115" i="9"/>
  <c r="N116" i="9"/>
  <c r="O116" i="9"/>
  <c r="N117" i="9"/>
  <c r="O117" i="9"/>
  <c r="N118" i="9"/>
  <c r="O118" i="9"/>
  <c r="N119" i="9"/>
  <c r="O119" i="9"/>
  <c r="N120" i="9"/>
  <c r="O120" i="9"/>
  <c r="N121" i="9"/>
  <c r="O121" i="9"/>
  <c r="N122" i="9"/>
  <c r="O122" i="9"/>
  <c r="N123" i="9"/>
  <c r="O123" i="9"/>
  <c r="N24" i="9"/>
  <c r="O24" i="9"/>
  <c r="L25" i="9"/>
  <c r="L26" i="9"/>
  <c r="M26" i="9"/>
  <c r="L27" i="9"/>
  <c r="M27" i="9"/>
  <c r="L28" i="9"/>
  <c r="M28" i="9"/>
  <c r="L29" i="9"/>
  <c r="M29" i="9"/>
  <c r="L30" i="9"/>
  <c r="M30" i="9"/>
  <c r="L31" i="9"/>
  <c r="M31" i="9"/>
  <c r="L32" i="9"/>
  <c r="M32" i="9"/>
  <c r="L33" i="9"/>
  <c r="M33" i="9"/>
  <c r="L34" i="9"/>
  <c r="M34" i="9"/>
  <c r="L35" i="9"/>
  <c r="M35" i="9"/>
  <c r="L36" i="9"/>
  <c r="M36" i="9"/>
  <c r="L37" i="9"/>
  <c r="M37" i="9"/>
  <c r="L38" i="9"/>
  <c r="M38" i="9"/>
  <c r="L39" i="9"/>
  <c r="M39" i="9"/>
  <c r="L40" i="9"/>
  <c r="M40" i="9"/>
  <c r="L41" i="9"/>
  <c r="M41" i="9"/>
  <c r="L42" i="9"/>
  <c r="M42" i="9"/>
  <c r="L43" i="9"/>
  <c r="M43" i="9"/>
  <c r="L44" i="9"/>
  <c r="M44" i="9"/>
  <c r="L45" i="9"/>
  <c r="M45" i="9"/>
  <c r="L46" i="9"/>
  <c r="M46" i="9"/>
  <c r="L47" i="9"/>
  <c r="M47" i="9"/>
  <c r="L48" i="9"/>
  <c r="M48" i="9"/>
  <c r="L49" i="9"/>
  <c r="M49" i="9"/>
  <c r="L50" i="9"/>
  <c r="M50" i="9"/>
  <c r="L51" i="9"/>
  <c r="M51" i="9"/>
  <c r="L52" i="9"/>
  <c r="M52" i="9"/>
  <c r="L53" i="9"/>
  <c r="M53" i="9"/>
  <c r="L54" i="9"/>
  <c r="M54" i="9"/>
  <c r="L55" i="9"/>
  <c r="M55" i="9"/>
  <c r="L56" i="9"/>
  <c r="M56" i="9"/>
  <c r="L57" i="9"/>
  <c r="M57" i="9"/>
  <c r="L58" i="9"/>
  <c r="M58" i="9"/>
  <c r="L59" i="9"/>
  <c r="M59" i="9"/>
  <c r="L60" i="9"/>
  <c r="M60" i="9"/>
  <c r="L61" i="9"/>
  <c r="M61" i="9"/>
  <c r="L62" i="9"/>
  <c r="M62" i="9"/>
  <c r="L63" i="9"/>
  <c r="M63" i="9"/>
  <c r="L64" i="9"/>
  <c r="M64" i="9"/>
  <c r="L65" i="9"/>
  <c r="M65" i="9"/>
  <c r="L66" i="9"/>
  <c r="M66" i="9"/>
  <c r="L67" i="9"/>
  <c r="M67" i="9"/>
  <c r="L68" i="9"/>
  <c r="M68" i="9"/>
  <c r="L69" i="9"/>
  <c r="M69" i="9"/>
  <c r="L70" i="9"/>
  <c r="M70" i="9"/>
  <c r="L71" i="9"/>
  <c r="M71" i="9"/>
  <c r="L72" i="9"/>
  <c r="M72" i="9"/>
  <c r="L73" i="9"/>
  <c r="M73" i="9"/>
  <c r="L74" i="9"/>
  <c r="M74" i="9"/>
  <c r="L75" i="9"/>
  <c r="M75" i="9"/>
  <c r="L76" i="9"/>
  <c r="M76" i="9"/>
  <c r="L77" i="9"/>
  <c r="M77" i="9"/>
  <c r="L78" i="9"/>
  <c r="M78" i="9"/>
  <c r="L79" i="9"/>
  <c r="M79" i="9"/>
  <c r="L80" i="9"/>
  <c r="M80" i="9"/>
  <c r="L81" i="9"/>
  <c r="M81" i="9"/>
  <c r="L82" i="9"/>
  <c r="M82" i="9"/>
  <c r="L83" i="9"/>
  <c r="M83" i="9"/>
  <c r="L84" i="9"/>
  <c r="M84" i="9"/>
  <c r="L85" i="9"/>
  <c r="M85" i="9"/>
  <c r="L86" i="9"/>
  <c r="M86" i="9"/>
  <c r="L87" i="9"/>
  <c r="M87" i="9"/>
  <c r="L88" i="9"/>
  <c r="M88" i="9"/>
  <c r="L89" i="9"/>
  <c r="M89" i="9"/>
  <c r="L90" i="9"/>
  <c r="M90" i="9"/>
  <c r="L91" i="9"/>
  <c r="M91" i="9"/>
  <c r="L92" i="9"/>
  <c r="M92" i="9"/>
  <c r="L93" i="9"/>
  <c r="M93" i="9"/>
  <c r="L94" i="9"/>
  <c r="M94" i="9"/>
  <c r="L95" i="9"/>
  <c r="M95" i="9"/>
  <c r="L96" i="9"/>
  <c r="M96" i="9"/>
  <c r="L97" i="9"/>
  <c r="M97" i="9"/>
  <c r="L98" i="9"/>
  <c r="M98" i="9"/>
  <c r="L99" i="9"/>
  <c r="M99" i="9"/>
  <c r="L100" i="9"/>
  <c r="M100" i="9"/>
  <c r="L101" i="9"/>
  <c r="M101" i="9"/>
  <c r="L102" i="9"/>
  <c r="M102" i="9"/>
  <c r="L103" i="9"/>
  <c r="M103" i="9"/>
  <c r="L104" i="9"/>
  <c r="M104" i="9"/>
  <c r="L105" i="9"/>
  <c r="M105" i="9"/>
  <c r="L106" i="9"/>
  <c r="M106" i="9"/>
  <c r="L107" i="9"/>
  <c r="M107" i="9"/>
  <c r="L108" i="9"/>
  <c r="M108" i="9"/>
  <c r="L109" i="9"/>
  <c r="M109" i="9"/>
  <c r="L110" i="9"/>
  <c r="M110" i="9"/>
  <c r="L111" i="9"/>
  <c r="M111" i="9"/>
  <c r="L112" i="9"/>
  <c r="M112" i="9"/>
  <c r="L113" i="9"/>
  <c r="M113" i="9"/>
  <c r="L114" i="9"/>
  <c r="M114" i="9"/>
  <c r="L115" i="9"/>
  <c r="M115" i="9"/>
  <c r="L116" i="9"/>
  <c r="M116" i="9"/>
  <c r="L117" i="9"/>
  <c r="M117" i="9"/>
  <c r="L118" i="9"/>
  <c r="M118" i="9"/>
  <c r="L119" i="9"/>
  <c r="M119" i="9"/>
  <c r="L120" i="9"/>
  <c r="M120" i="9"/>
  <c r="L121" i="9"/>
  <c r="M121" i="9"/>
  <c r="L122" i="9"/>
  <c r="M122" i="9"/>
  <c r="L123" i="9"/>
  <c r="M123" i="9"/>
  <c r="L24" i="9"/>
  <c r="M24" i="9"/>
  <c r="G25" i="9"/>
  <c r="H25" i="9"/>
  <c r="G26" i="9"/>
  <c r="H26" i="9"/>
  <c r="G27" i="9"/>
  <c r="H27" i="9"/>
  <c r="G28" i="9"/>
  <c r="H28" i="9"/>
  <c r="G29" i="9"/>
  <c r="H29" i="9"/>
  <c r="G30" i="9"/>
  <c r="H30" i="9"/>
  <c r="G31" i="9"/>
  <c r="H31" i="9"/>
  <c r="G32" i="9"/>
  <c r="H32" i="9"/>
  <c r="G33" i="9"/>
  <c r="H33" i="9"/>
  <c r="G34" i="9"/>
  <c r="H34" i="9"/>
  <c r="G35" i="9"/>
  <c r="H35" i="9"/>
  <c r="G36" i="9"/>
  <c r="H36" i="9"/>
  <c r="G37" i="9"/>
  <c r="H37" i="9"/>
  <c r="G38" i="9"/>
  <c r="H38" i="9"/>
  <c r="G39" i="9"/>
  <c r="H39" i="9"/>
  <c r="G40" i="9"/>
  <c r="H40" i="9"/>
  <c r="G41" i="9"/>
  <c r="H41" i="9"/>
  <c r="G42" i="9"/>
  <c r="H42" i="9"/>
  <c r="G43" i="9"/>
  <c r="H43" i="9"/>
  <c r="G44" i="9"/>
  <c r="H44" i="9"/>
  <c r="G45" i="9"/>
  <c r="H45" i="9"/>
  <c r="G46" i="9"/>
  <c r="H46" i="9"/>
  <c r="G47" i="9"/>
  <c r="H47" i="9"/>
  <c r="G48" i="9"/>
  <c r="H48" i="9"/>
  <c r="G49" i="9"/>
  <c r="H49" i="9"/>
  <c r="G50" i="9"/>
  <c r="H50" i="9"/>
  <c r="G51" i="9"/>
  <c r="H51" i="9"/>
  <c r="G52" i="9"/>
  <c r="H52" i="9"/>
  <c r="G53" i="9"/>
  <c r="H53" i="9"/>
  <c r="G54" i="9"/>
  <c r="H54" i="9"/>
  <c r="G55" i="9"/>
  <c r="H55" i="9"/>
  <c r="G56" i="9"/>
  <c r="H56" i="9"/>
  <c r="G57" i="9"/>
  <c r="H57" i="9"/>
  <c r="G58" i="9"/>
  <c r="H58" i="9"/>
  <c r="G59" i="9"/>
  <c r="H59" i="9"/>
  <c r="G60" i="9"/>
  <c r="H60" i="9"/>
  <c r="G61" i="9"/>
  <c r="H61" i="9"/>
  <c r="G62" i="9"/>
  <c r="H62" i="9"/>
  <c r="G63" i="9"/>
  <c r="H63" i="9"/>
  <c r="G64" i="9"/>
  <c r="H64" i="9"/>
  <c r="G65" i="9"/>
  <c r="H65" i="9"/>
  <c r="G66" i="9"/>
  <c r="H66" i="9"/>
  <c r="G67" i="9"/>
  <c r="H67" i="9"/>
  <c r="G68" i="9"/>
  <c r="H68" i="9"/>
  <c r="G69" i="9"/>
  <c r="H69" i="9"/>
  <c r="G70" i="9"/>
  <c r="H70" i="9"/>
  <c r="G71" i="9"/>
  <c r="H71" i="9"/>
  <c r="G72" i="9"/>
  <c r="H72" i="9"/>
  <c r="G73" i="9"/>
  <c r="H73" i="9"/>
  <c r="G74" i="9"/>
  <c r="H74" i="9"/>
  <c r="G75" i="9"/>
  <c r="H75" i="9"/>
  <c r="G76" i="9"/>
  <c r="H76" i="9"/>
  <c r="G77" i="9"/>
  <c r="H77" i="9"/>
  <c r="G78" i="9"/>
  <c r="H78" i="9"/>
  <c r="G79" i="9"/>
  <c r="H79" i="9"/>
  <c r="G80" i="9"/>
  <c r="H80" i="9"/>
  <c r="G81" i="9"/>
  <c r="H81" i="9"/>
  <c r="G82" i="9"/>
  <c r="H82" i="9"/>
  <c r="G83" i="9"/>
  <c r="H83" i="9"/>
  <c r="G84" i="9"/>
  <c r="H84" i="9"/>
  <c r="G85" i="9"/>
  <c r="H85" i="9"/>
  <c r="G86" i="9"/>
  <c r="H86" i="9"/>
  <c r="G87" i="9"/>
  <c r="H87" i="9"/>
  <c r="G88" i="9"/>
  <c r="H88" i="9"/>
  <c r="G89" i="9"/>
  <c r="H89" i="9"/>
  <c r="G90" i="9"/>
  <c r="H90" i="9"/>
  <c r="G91" i="9"/>
  <c r="H91" i="9"/>
  <c r="G92" i="9"/>
  <c r="H92" i="9"/>
  <c r="G93" i="9"/>
  <c r="H93" i="9"/>
  <c r="G94" i="9"/>
  <c r="H94" i="9"/>
  <c r="G95" i="9"/>
  <c r="H95" i="9"/>
  <c r="G96" i="9"/>
  <c r="H96" i="9"/>
  <c r="G97" i="9"/>
  <c r="H97" i="9"/>
  <c r="G98" i="9"/>
  <c r="H98" i="9"/>
  <c r="G99" i="9"/>
  <c r="H99" i="9"/>
  <c r="G100" i="9"/>
  <c r="H100" i="9"/>
  <c r="G101" i="9"/>
  <c r="H101" i="9"/>
  <c r="G102" i="9"/>
  <c r="H102" i="9"/>
  <c r="G103" i="9"/>
  <c r="H103" i="9"/>
  <c r="G104" i="9"/>
  <c r="H104" i="9"/>
  <c r="G105" i="9"/>
  <c r="H105" i="9"/>
  <c r="G106" i="9"/>
  <c r="H106" i="9"/>
  <c r="G107" i="9"/>
  <c r="H107" i="9"/>
  <c r="G108" i="9"/>
  <c r="H108" i="9"/>
  <c r="G109" i="9"/>
  <c r="H109" i="9"/>
  <c r="G110" i="9"/>
  <c r="H110" i="9"/>
  <c r="G111" i="9"/>
  <c r="H111" i="9"/>
  <c r="G112" i="9"/>
  <c r="H112" i="9"/>
  <c r="G113" i="9"/>
  <c r="H113" i="9"/>
  <c r="G114" i="9"/>
  <c r="H114" i="9"/>
  <c r="G115" i="9"/>
  <c r="H115" i="9"/>
  <c r="G116" i="9"/>
  <c r="H116" i="9"/>
  <c r="G117" i="9"/>
  <c r="H117" i="9"/>
  <c r="G118" i="9"/>
  <c r="H118" i="9"/>
  <c r="G119" i="9"/>
  <c r="H119" i="9"/>
  <c r="G120" i="9"/>
  <c r="H120" i="9"/>
  <c r="G121" i="9"/>
  <c r="H121" i="9"/>
  <c r="G122" i="9"/>
  <c r="H122" i="9"/>
  <c r="G123" i="9"/>
  <c r="H123" i="9"/>
  <c r="G24" i="9"/>
  <c r="H24" i="9"/>
  <c r="M25" i="9"/>
  <c r="J24" i="9"/>
  <c r="I125" i="9"/>
  <c r="I126" i="9"/>
  <c r="I127" i="9"/>
  <c r="I128" i="9"/>
  <c r="I129" i="9"/>
  <c r="I130" i="9"/>
  <c r="I131" i="9"/>
  <c r="I132" i="9"/>
  <c r="I133" i="9"/>
  <c r="I134" i="9"/>
  <c r="I135" i="9"/>
  <c r="I136" i="9"/>
  <c r="I137" i="9"/>
  <c r="I138" i="9"/>
  <c r="I139" i="9"/>
  <c r="I140" i="9"/>
  <c r="I141" i="9"/>
  <c r="I142" i="9"/>
  <c r="I143" i="9"/>
  <c r="I144" i="9"/>
  <c r="I145" i="9"/>
  <c r="I146" i="9"/>
  <c r="I147" i="9"/>
  <c r="I148" i="9"/>
  <c r="I149" i="9"/>
  <c r="I150" i="9"/>
  <c r="I151" i="9"/>
  <c r="I152" i="9"/>
  <c r="I153" i="9"/>
  <c r="I154" i="9"/>
  <c r="I155" i="9"/>
  <c r="I156" i="9"/>
  <c r="I157" i="9"/>
  <c r="I158" i="9"/>
  <c r="I159" i="9"/>
  <c r="I160" i="9"/>
  <c r="I161" i="9"/>
  <c r="I162" i="9"/>
  <c r="I163" i="9"/>
  <c r="I164" i="9"/>
  <c r="I165" i="9"/>
  <c r="I166" i="9"/>
  <c r="I167" i="9"/>
  <c r="I168" i="9"/>
  <c r="I169" i="9"/>
  <c r="I170" i="9"/>
  <c r="I171" i="9"/>
  <c r="I172" i="9"/>
  <c r="I173" i="9"/>
  <c r="I174" i="9"/>
  <c r="I175" i="9"/>
  <c r="I176" i="9"/>
  <c r="I177" i="9"/>
  <c r="I178" i="9"/>
  <c r="I179" i="9"/>
  <c r="I180" i="9"/>
  <c r="I181" i="9"/>
  <c r="I182" i="9"/>
  <c r="I183" i="9"/>
  <c r="I184" i="9"/>
  <c r="I185" i="9"/>
  <c r="I186" i="9"/>
  <c r="I187" i="9"/>
  <c r="I188" i="9"/>
  <c r="I189" i="9"/>
  <c r="I190" i="9"/>
  <c r="I191" i="9"/>
  <c r="I192" i="9"/>
  <c r="I193" i="9"/>
  <c r="I194" i="9"/>
  <c r="I195" i="9"/>
  <c r="I196" i="9"/>
  <c r="I197" i="9"/>
  <c r="I198" i="9"/>
  <c r="I199" i="9"/>
  <c r="I200" i="9"/>
  <c r="I201" i="9"/>
  <c r="I202" i="9"/>
  <c r="I203" i="9"/>
  <c r="I204" i="9"/>
  <c r="I205" i="9"/>
  <c r="I206" i="9"/>
  <c r="I207" i="9"/>
  <c r="I208" i="9"/>
  <c r="I209" i="9"/>
  <c r="I210" i="9"/>
  <c r="I211" i="9"/>
  <c r="I212" i="9"/>
  <c r="I213" i="9"/>
  <c r="I214" i="9"/>
  <c r="I215" i="9"/>
  <c r="I216" i="9"/>
  <c r="I217" i="9"/>
  <c r="I218" i="9"/>
  <c r="I219" i="9"/>
  <c r="I220" i="9"/>
  <c r="I221" i="9"/>
  <c r="I222" i="9"/>
  <c r="I223" i="9"/>
  <c r="I124" i="9"/>
  <c r="I26" i="9"/>
  <c r="I25" i="9"/>
  <c r="I24" i="9"/>
  <c r="J27" i="9"/>
  <c r="I27" i="9"/>
  <c r="I30" i="9"/>
  <c r="J26" i="9"/>
  <c r="J25" i="9"/>
  <c r="J30" i="9"/>
  <c r="I33" i="9"/>
  <c r="I28" i="9"/>
  <c r="I29" i="9"/>
  <c r="J29" i="9"/>
  <c r="J28" i="9"/>
  <c r="J33" i="9"/>
  <c r="I36" i="9"/>
  <c r="I31" i="9"/>
  <c r="I32" i="9"/>
  <c r="J32" i="9"/>
  <c r="J31" i="9"/>
  <c r="J36" i="9"/>
  <c r="I34" i="9"/>
  <c r="I39" i="9"/>
  <c r="I35" i="9"/>
  <c r="J35" i="9"/>
  <c r="J39" i="9"/>
  <c r="J34" i="9"/>
  <c r="I37" i="9"/>
  <c r="I42" i="9"/>
  <c r="I38" i="9"/>
  <c r="J38" i="9"/>
  <c r="J42" i="9"/>
  <c r="J37" i="9"/>
  <c r="I40" i="9"/>
  <c r="I45" i="9"/>
  <c r="I41" i="9"/>
  <c r="J41" i="9"/>
  <c r="J45" i="9"/>
  <c r="J40" i="9"/>
  <c r="I43" i="9"/>
  <c r="I48" i="9"/>
  <c r="I44" i="9"/>
  <c r="J44" i="9"/>
  <c r="J48" i="9"/>
  <c r="J43" i="9"/>
  <c r="I46" i="9"/>
  <c r="I51" i="9"/>
  <c r="I47" i="9"/>
  <c r="J47" i="9"/>
  <c r="J51" i="9"/>
  <c r="J46" i="9"/>
  <c r="I49" i="9"/>
  <c r="I54" i="9"/>
  <c r="I50" i="9"/>
  <c r="J50" i="9"/>
  <c r="J54" i="9"/>
  <c r="J49" i="9"/>
  <c r="I52" i="9"/>
  <c r="I57" i="9"/>
  <c r="I53" i="9"/>
  <c r="J53" i="9"/>
  <c r="J57" i="9"/>
  <c r="J52" i="9"/>
  <c r="I55" i="9"/>
  <c r="I60" i="9"/>
  <c r="I56" i="9"/>
  <c r="J56" i="9"/>
  <c r="J60" i="9"/>
  <c r="J55" i="9"/>
  <c r="I58" i="9"/>
  <c r="I63" i="9"/>
  <c r="I59" i="9"/>
  <c r="J59" i="9"/>
  <c r="J63" i="9"/>
  <c r="J58" i="9"/>
  <c r="I61" i="9"/>
  <c r="I66" i="9"/>
  <c r="I62" i="9"/>
  <c r="J62" i="9"/>
  <c r="J66" i="9"/>
  <c r="J61" i="9"/>
  <c r="I64" i="9"/>
  <c r="I69" i="9"/>
  <c r="I65" i="9"/>
  <c r="J65" i="9"/>
  <c r="J69" i="9"/>
  <c r="J64" i="9"/>
  <c r="I67" i="9"/>
  <c r="I72" i="9"/>
  <c r="I68" i="9"/>
  <c r="J68" i="9"/>
  <c r="J72" i="9"/>
  <c r="J67" i="9"/>
  <c r="I75" i="9"/>
  <c r="I71" i="9"/>
  <c r="I70" i="9"/>
  <c r="J71" i="9"/>
  <c r="J75" i="9"/>
  <c r="J70" i="9"/>
  <c r="I78" i="9"/>
  <c r="I74" i="9"/>
  <c r="I73" i="9"/>
  <c r="J73" i="9"/>
  <c r="J74" i="9"/>
  <c r="J78" i="9"/>
  <c r="I77" i="9"/>
  <c r="I76" i="9"/>
  <c r="I81" i="9"/>
  <c r="J76" i="9"/>
  <c r="J81" i="9"/>
  <c r="J77" i="9"/>
  <c r="I80" i="9"/>
  <c r="I84" i="9"/>
  <c r="I79" i="9"/>
  <c r="J79" i="9"/>
  <c r="J84" i="9"/>
  <c r="J80" i="9"/>
  <c r="I83" i="9"/>
  <c r="I87" i="9"/>
  <c r="I82" i="9"/>
  <c r="J82" i="9"/>
  <c r="J87" i="9"/>
  <c r="J83" i="9"/>
  <c r="I90" i="9"/>
  <c r="I86" i="9"/>
  <c r="I85" i="9"/>
  <c r="J90" i="9"/>
  <c r="J85" i="9"/>
  <c r="J86" i="9"/>
  <c r="I93" i="9"/>
  <c r="I89" i="9"/>
  <c r="I88" i="9"/>
  <c r="J93" i="9"/>
  <c r="J88" i="9"/>
  <c r="J89" i="9"/>
  <c r="I96" i="9"/>
  <c r="I92" i="9"/>
  <c r="I91" i="9"/>
  <c r="J96" i="9"/>
  <c r="J91" i="9"/>
  <c r="J92" i="9"/>
  <c r="I95" i="9"/>
  <c r="I99" i="9"/>
  <c r="I94" i="9"/>
  <c r="J95" i="9"/>
  <c r="J94" i="9"/>
  <c r="J99" i="9"/>
  <c r="I97" i="9"/>
  <c r="I98" i="9"/>
  <c r="I102" i="9"/>
  <c r="J102" i="9"/>
  <c r="J98" i="9"/>
  <c r="J97" i="9"/>
  <c r="I101" i="9"/>
  <c r="I105" i="9"/>
  <c r="I100" i="9"/>
  <c r="J105" i="9"/>
  <c r="J101" i="9"/>
  <c r="J100" i="9"/>
  <c r="I108" i="9"/>
  <c r="I104" i="9"/>
  <c r="I103" i="9"/>
  <c r="J103" i="9"/>
  <c r="J104" i="9"/>
  <c r="J108" i="9"/>
  <c r="I107" i="9"/>
  <c r="I106" i="9"/>
  <c r="I111" i="9"/>
  <c r="J111" i="9"/>
  <c r="J106" i="9"/>
  <c r="J107" i="9"/>
  <c r="I109" i="9"/>
  <c r="I114" i="9"/>
  <c r="I110" i="9"/>
  <c r="J114" i="9"/>
  <c r="J109" i="9"/>
  <c r="J110" i="9"/>
  <c r="I112" i="9"/>
  <c r="I117" i="9"/>
  <c r="I113" i="9"/>
  <c r="J117" i="9"/>
  <c r="J112" i="9"/>
  <c r="J113" i="9"/>
  <c r="I115" i="9"/>
  <c r="I120" i="9"/>
  <c r="I116" i="9"/>
  <c r="J120" i="9"/>
  <c r="J115" i="9"/>
  <c r="J116" i="9"/>
  <c r="I118" i="9"/>
  <c r="J123" i="9"/>
  <c r="I123" i="9"/>
  <c r="I119" i="9"/>
  <c r="J119" i="9"/>
  <c r="J118" i="9"/>
  <c r="J122" i="9"/>
  <c r="I122" i="9"/>
  <c r="I121" i="9"/>
  <c r="J121" i="9"/>
</calcChain>
</file>

<file path=xl/sharedStrings.xml><?xml version="1.0" encoding="utf-8"?>
<sst xmlns="http://schemas.openxmlformats.org/spreadsheetml/2006/main" count="447" uniqueCount="292">
  <si>
    <t>游戏背景概述</t>
    <phoneticPr fontId="1" type="noConversion"/>
  </si>
  <si>
    <t>http://gad.qq.com/article/detail/250138</t>
  </si>
  <si>
    <t>http://gad.qq.com/article/detail/247687</t>
  </si>
  <si>
    <t>空间认知</t>
    <phoneticPr fontId="1" type="noConversion"/>
  </si>
  <si>
    <t>微信小游戏</t>
    <phoneticPr fontId="1" type="noConversion"/>
  </si>
  <si>
    <t>玩家初始出生在最下面的地块进行游戏，其它的场景为未开发状态，到一定阶段可邀请其它玩家进驻/搬迁功能</t>
    <phoneticPr fontId="1" type="noConversion"/>
  </si>
  <si>
    <t>场景总览：</t>
    <phoneticPr fontId="1" type="noConversion"/>
  </si>
  <si>
    <t>* 非常厚实，前期牢不可破</t>
    <phoneticPr fontId="1" type="noConversion"/>
  </si>
  <si>
    <t>* 威力非常大，射程非常远，但射速慢、子弹贵</t>
    <phoneticPr fontId="1" type="noConversion"/>
  </si>
  <si>
    <t>* 虽然没有那么厚实，但阻挡普通僵尸已经足够了</t>
    <phoneticPr fontId="1" type="noConversion"/>
  </si>
  <si>
    <t>* 自动追踪机枪，防止威胁的闯入</t>
    <phoneticPr fontId="1" type="noConversion"/>
  </si>
  <si>
    <t>* 后期大庄园建成后建议改成篱笆</t>
    <phoneticPr fontId="1" type="noConversion"/>
  </si>
  <si>
    <t>主场景概览</t>
    <phoneticPr fontId="1" type="noConversion"/>
  </si>
  <si>
    <t>游戏背景</t>
    <phoneticPr fontId="1" type="noConversion"/>
  </si>
  <si>
    <t>2046年，生化危机席卷世界，大部分人类都感染了生化病毒</t>
    <phoneticPr fontId="1" type="noConversion"/>
  </si>
  <si>
    <t>你逃到了一个被废弃的庄园内</t>
    <phoneticPr fontId="1" type="noConversion"/>
  </si>
  <si>
    <t>可怕的是，你不仅要面对那不知道是死是活的怪物，还要小心其他的人类</t>
    <phoneticPr fontId="1" type="noConversion"/>
  </si>
  <si>
    <t>所以…你要做的只有一件事——活下去</t>
    <phoneticPr fontId="1" type="noConversion"/>
  </si>
  <si>
    <t>* 防止威胁的闯入</t>
    <phoneticPr fontId="1" type="noConversion"/>
  </si>
  <si>
    <t>中近距离（默认视距）：</t>
    <phoneticPr fontId="1" type="noConversion"/>
  </si>
  <si>
    <t>最近：</t>
    <phoneticPr fontId="1" type="noConversion"/>
  </si>
  <si>
    <t>中远视距：</t>
    <phoneticPr fontId="1" type="noConversion"/>
  </si>
  <si>
    <t>最远视距：显示宽度 略大于 庄园对角线的长</t>
    <phoneticPr fontId="1" type="noConversion"/>
  </si>
  <si>
    <t>完成任务</t>
    <phoneticPr fontId="1" type="noConversion"/>
  </si>
  <si>
    <t>掠夺</t>
    <phoneticPr fontId="1" type="noConversion"/>
  </si>
  <si>
    <t>升级武器</t>
    <phoneticPr fontId="1" type="noConversion"/>
  </si>
  <si>
    <t>偶然事件（僵尸侵略）</t>
    <phoneticPr fontId="1" type="noConversion"/>
  </si>
  <si>
    <t>他人掠夺</t>
    <phoneticPr fontId="1" type="noConversion"/>
  </si>
  <si>
    <t>资源体系</t>
    <phoneticPr fontId="1" type="noConversion"/>
  </si>
  <si>
    <t>僵尸发电机</t>
    <phoneticPr fontId="1" type="noConversion"/>
  </si>
  <si>
    <t>能量健身房</t>
    <phoneticPr fontId="1" type="noConversion"/>
  </si>
  <si>
    <t>* 初始小庄园最多可有4挺机枪</t>
    <phoneticPr fontId="1" type="noConversion"/>
  </si>
  <si>
    <t>关键待解决问题、待权衡问题：老玩家拉新玩家时，新玩家从老玩家上能获得多少好处</t>
    <phoneticPr fontId="1" type="noConversion"/>
  </si>
  <si>
    <t>1：先需要自己发展一天，先在新玩家心中建立道具资源的价值</t>
    <phoneticPr fontId="1" type="noConversion"/>
  </si>
  <si>
    <t>2：然后能给予有限但很有用的帮助</t>
    <phoneticPr fontId="1" type="noConversion"/>
  </si>
  <si>
    <t xml:space="preserve">    * 新玩家被老玩家的很贵很厉害的建筑吓退，从而很难建立对道具价值的认知，待解决</t>
    <phoneticPr fontId="1" type="noConversion"/>
  </si>
  <si>
    <t xml:space="preserve">    * 老玩家不会太肉痛，但是需要花较多的时间去帮助新玩家</t>
    <phoneticPr fontId="1" type="noConversion"/>
  </si>
  <si>
    <t>2046年，生化危机席卷世界</t>
    <phoneticPr fontId="1" type="noConversion"/>
  </si>
  <si>
    <t>你要做的只有一件事——活下去</t>
    <phoneticPr fontId="1" type="noConversion"/>
  </si>
  <si>
    <t>可怕的是，你不仅要面对那不知道是死是活的怪物，还要时刻提防其他的幸存者</t>
    <phoneticPr fontId="1" type="noConversion"/>
  </si>
  <si>
    <t>在一场僵尸狂潮的袭击中你逃到了一个被废弃的庄园</t>
    <phoneticPr fontId="1" type="noConversion"/>
  </si>
  <si>
    <t>打野（僵尸NPC）</t>
    <phoneticPr fontId="1" type="noConversion"/>
  </si>
  <si>
    <t>目标设定及产出消耗</t>
    <phoneticPr fontId="1" type="noConversion"/>
  </si>
  <si>
    <t>`</t>
    <phoneticPr fontId="1" type="noConversion"/>
  </si>
  <si>
    <t>https://pan.baidu.com/s/1pLG4lHD  密码: epam</t>
    <phoneticPr fontId="1" type="noConversion"/>
  </si>
  <si>
    <t>湿地废宅</t>
    <phoneticPr fontId="1" type="noConversion"/>
  </si>
  <si>
    <t>https://pan.baidu.com/s/1wTnW_rMHL_ANoKw8FJSNfQ  密码: 3m7z</t>
    <phoneticPr fontId="1" type="noConversion"/>
  </si>
  <si>
    <t>FPS第一人称射击完整项目素材</t>
    <phoneticPr fontId="1" type="noConversion"/>
  </si>
  <si>
    <t>https://pan.baidu.com/s/1kUFNeQz  密码: p9kb</t>
    <phoneticPr fontId="1" type="noConversion"/>
  </si>
  <si>
    <t>废弃工厂锅炉管道水箱等</t>
    <phoneticPr fontId="1" type="noConversion"/>
  </si>
  <si>
    <t>https://pan.baidu.com/s/1kUE10Zt  密码: 8u75</t>
    <phoneticPr fontId="1" type="noConversion"/>
  </si>
  <si>
    <t>开枪粒子特效</t>
    <phoneticPr fontId="1" type="noConversion"/>
  </si>
  <si>
    <t>https://pan.baidu.com/s/1dFAjVAp  密码: xn92</t>
    <phoneticPr fontId="1" type="noConversion"/>
  </si>
  <si>
    <t>士兵</t>
    <phoneticPr fontId="1" type="noConversion"/>
  </si>
  <si>
    <t>https://pan.baidu.com/s/1skLGVzZ  密码: s6ek</t>
    <phoneticPr fontId="1" type="noConversion"/>
  </si>
  <si>
    <t>血液喷溅特效</t>
    <phoneticPr fontId="1" type="noConversion"/>
  </si>
  <si>
    <t>https://pan.baidu.com/s/1eSixZk2  密码: wwp6</t>
    <phoneticPr fontId="1" type="noConversion"/>
  </si>
  <si>
    <t>爆炸烟雾特效</t>
    <phoneticPr fontId="1" type="noConversion"/>
  </si>
  <si>
    <t>https://pan.baidu.com/s/1ge2xonL  密码: xh7d</t>
    <phoneticPr fontId="1" type="noConversion"/>
  </si>
  <si>
    <t>僵尸特效1</t>
    <phoneticPr fontId="1" type="noConversion"/>
  </si>
  <si>
    <t>https://pan.baidu.com/s/1pL7G1yN  密码: xynx</t>
    <phoneticPr fontId="1" type="noConversion"/>
  </si>
  <si>
    <t>僵尸特效2</t>
    <phoneticPr fontId="1" type="noConversion"/>
  </si>
  <si>
    <t>僵尸怪物3</t>
    <phoneticPr fontId="1" type="noConversion"/>
  </si>
  <si>
    <t>https://pan.baidu.com/s/1kVchesf  密码: 9gxk</t>
    <phoneticPr fontId="1" type="noConversion"/>
  </si>
  <si>
    <t>僵尸特效4</t>
    <phoneticPr fontId="1" type="noConversion"/>
  </si>
  <si>
    <t>https://pan.baidu.com/s/1i5iqAjz  密码: dqir</t>
    <phoneticPr fontId="1" type="noConversion"/>
  </si>
  <si>
    <t>https://pan.baidu.com/s/1cydUfs  密码: esq6</t>
    <phoneticPr fontId="1" type="noConversion"/>
  </si>
  <si>
    <t>僵尸特效5</t>
    <phoneticPr fontId="1" type="noConversion"/>
  </si>
  <si>
    <t>僵尸特效6</t>
    <phoneticPr fontId="1" type="noConversion"/>
  </si>
  <si>
    <t>https://pan.baidu.com/s/1qXEPm0G  密码: h4gh</t>
    <phoneticPr fontId="1" type="noConversion"/>
  </si>
  <si>
    <t>地下城场景物件</t>
    <phoneticPr fontId="1" type="noConversion"/>
  </si>
  <si>
    <t>https://pan.baidu.com/s/1jHBe6nc  密码: sabp</t>
    <phoneticPr fontId="1" type="noConversion"/>
  </si>
  <si>
    <t>塔防武器</t>
    <phoneticPr fontId="1" type="noConversion"/>
  </si>
  <si>
    <t xml:space="preserve">https://pan.baidu.com/s/1O2_CKxxbzmwdK0x55uRphg  </t>
    <phoneticPr fontId="1" type="noConversion"/>
  </si>
  <si>
    <t>人物模型</t>
    <phoneticPr fontId="1" type="noConversion"/>
  </si>
  <si>
    <t>https://pan.baidu.com/s/1iNDrfnEQmBaZ8h8ZhOIz8w  密码：n5hn</t>
    <phoneticPr fontId="1" type="noConversion"/>
  </si>
  <si>
    <t>1.疾病：B族维生素缺乏症</t>
    <phoneticPr fontId="1" type="noConversion"/>
  </si>
  <si>
    <t>3.水果 全部维生素、膳食纤维</t>
    <phoneticPr fontId="1" type="noConversion"/>
  </si>
  <si>
    <t>4.肉  B族维生素 巨量   维生素A、维生素D、维生素K、维生素E 微量</t>
    <phoneticPr fontId="1" type="noConversion"/>
  </si>
  <si>
    <t>5.水 解渴</t>
    <phoneticPr fontId="1" type="noConversion"/>
  </si>
  <si>
    <t>6.矿物质水 微量元素</t>
    <phoneticPr fontId="1" type="noConversion"/>
  </si>
  <si>
    <t>2.蔬菜 蛋白质、微量元素、维生素</t>
    <phoneticPr fontId="1" type="noConversion"/>
  </si>
  <si>
    <t>建筑名称</t>
    <phoneticPr fontId="1" type="noConversion"/>
  </si>
  <si>
    <t>大米种植场</t>
  </si>
  <si>
    <t>生长速度</t>
    <phoneticPr fontId="1" type="noConversion"/>
  </si>
  <si>
    <t>单次最高产量</t>
    <phoneticPr fontId="1" type="noConversion"/>
  </si>
  <si>
    <t>蔬菜种植场</t>
  </si>
  <si>
    <t>水果园</t>
  </si>
  <si>
    <t>猪圈</t>
  </si>
  <si>
    <t>繁殖速度</t>
    <phoneticPr fontId="1" type="noConversion"/>
  </si>
  <si>
    <t>猪圈最大容纳量</t>
    <phoneticPr fontId="1" type="noConversion"/>
  </si>
  <si>
    <t>饲料厂</t>
  </si>
  <si>
    <t>加工速度</t>
    <phoneticPr fontId="1" type="noConversion"/>
  </si>
  <si>
    <t>最大加工量</t>
    <phoneticPr fontId="1" type="noConversion"/>
  </si>
  <si>
    <t>井</t>
  </si>
  <si>
    <t>渗水速度</t>
    <phoneticPr fontId="1" type="noConversion"/>
  </si>
  <si>
    <t>容量</t>
    <phoneticPr fontId="1" type="noConversion"/>
  </si>
  <si>
    <t>露水收集器</t>
  </si>
  <si>
    <t>收集速度</t>
    <phoneticPr fontId="1" type="noConversion"/>
  </si>
  <si>
    <t>单次最大收集量</t>
    <phoneticPr fontId="1" type="noConversion"/>
  </si>
  <si>
    <t>矿物质水加工器</t>
  </si>
  <si>
    <t>仓库</t>
  </si>
  <si>
    <t>仓库容量</t>
    <phoneticPr fontId="1" type="noConversion"/>
  </si>
  <si>
    <t>能量转化率（系数）</t>
    <phoneticPr fontId="1" type="noConversion"/>
  </si>
  <si>
    <t>能量转化率（发电速率）</t>
    <phoneticPr fontId="1" type="noConversion"/>
  </si>
  <si>
    <t>单次最大储电量</t>
  </si>
  <si>
    <t>太阳能电板</t>
  </si>
  <si>
    <t>太阳能电板发电速率</t>
    <phoneticPr fontId="1" type="noConversion"/>
  </si>
  <si>
    <t>单次最大储电量</t>
    <phoneticPr fontId="1" type="noConversion"/>
  </si>
  <si>
    <t>电池组</t>
    <phoneticPr fontId="1" type="noConversion"/>
  </si>
  <si>
    <t>炼油厂</t>
  </si>
  <si>
    <t>炼油速度</t>
    <phoneticPr fontId="1" type="noConversion"/>
  </si>
  <si>
    <t>单次最高炼油量</t>
    <phoneticPr fontId="1" type="noConversion"/>
  </si>
  <si>
    <t>炼钢厂</t>
  </si>
  <si>
    <t>炼钢速度</t>
    <phoneticPr fontId="1" type="noConversion"/>
  </si>
  <si>
    <t>单次最高炼钢量</t>
    <phoneticPr fontId="1" type="noConversion"/>
  </si>
  <si>
    <t>松木林</t>
  </si>
  <si>
    <t>白桦林</t>
  </si>
  <si>
    <t>铁桦林</t>
  </si>
  <si>
    <t>木材加工厂</t>
  </si>
  <si>
    <t>马克沁重机枪</t>
  </si>
  <si>
    <t>MG42撕布机</t>
  </si>
  <si>
    <t>M134速射机枪</t>
  </si>
  <si>
    <t>GAU-8</t>
    <phoneticPr fontId="1" type="noConversion"/>
  </si>
  <si>
    <t>98K</t>
    <phoneticPr fontId="1" type="noConversion"/>
  </si>
  <si>
    <t>AWP</t>
    <phoneticPr fontId="1" type="noConversion"/>
  </si>
  <si>
    <t>M82A1</t>
    <phoneticPr fontId="1" type="noConversion"/>
  </si>
  <si>
    <t>每日转化上限</t>
    <phoneticPr fontId="1" type="noConversion"/>
  </si>
  <si>
    <t>建筑属性</t>
    <phoneticPr fontId="1" type="noConversion"/>
  </si>
  <si>
    <t>养成玩法</t>
    <phoneticPr fontId="1" type="noConversion"/>
  </si>
  <si>
    <t>入侵事件</t>
    <phoneticPr fontId="1" type="noConversion"/>
  </si>
  <si>
    <t>玩家入侵</t>
    <phoneticPr fontId="1" type="noConversion"/>
  </si>
  <si>
    <t>僵尸来袭（服务器刷NPC）</t>
    <phoneticPr fontId="1" type="noConversion"/>
  </si>
  <si>
    <t>僵尸来袭（玩家害人）</t>
    <phoneticPr fontId="1" type="noConversion"/>
  </si>
  <si>
    <t>野蛮人来犯（服务器刷NPC）</t>
    <phoneticPr fontId="1" type="noConversion"/>
  </si>
  <si>
    <t>野蛮人来犯（其它玩家）</t>
    <phoneticPr fontId="1" type="noConversion"/>
  </si>
  <si>
    <t>庄园属性</t>
    <phoneticPr fontId="1" type="noConversion"/>
  </si>
  <si>
    <r>
      <rPr>
        <b/>
        <sz val="10"/>
        <color theme="1"/>
        <rFont val="微软雅黑"/>
        <family val="2"/>
        <charset val="134"/>
      </rPr>
      <t>体力：</t>
    </r>
    <r>
      <rPr>
        <sz val="10"/>
        <color theme="1"/>
        <rFont val="微软雅黑"/>
        <family val="2"/>
        <charset val="134"/>
      </rPr>
      <t>探索要消耗的资源，会按一定速度缓慢恢复</t>
    </r>
    <phoneticPr fontId="1" type="noConversion"/>
  </si>
  <si>
    <r>
      <t>智力：</t>
    </r>
    <r>
      <rPr>
        <sz val="10"/>
        <color theme="1"/>
        <rFont val="微软雅黑"/>
        <family val="2"/>
        <charset val="134"/>
      </rPr>
      <t>智力是一种给抉择事件提供成功率的属性</t>
    </r>
    <phoneticPr fontId="1" type="noConversion"/>
  </si>
  <si>
    <r>
      <t>反应速度：</t>
    </r>
    <r>
      <rPr>
        <sz val="10"/>
        <color theme="1"/>
        <rFont val="微软雅黑"/>
        <family val="2"/>
        <charset val="134"/>
      </rPr>
      <t>反应速度是一种在探索时提供闪避的属性（目前的作用相当于防御）</t>
    </r>
    <phoneticPr fontId="1" type="noConversion"/>
  </si>
  <si>
    <r>
      <rPr>
        <b/>
        <sz val="10"/>
        <color theme="1"/>
        <rFont val="微软雅黑"/>
        <family val="2"/>
        <charset val="134"/>
      </rPr>
      <t>攻击：</t>
    </r>
    <r>
      <rPr>
        <sz val="10"/>
        <color theme="1"/>
        <rFont val="微软雅黑"/>
        <family val="2"/>
        <charset val="134"/>
      </rPr>
      <t>探索时对僵尸的攻击力</t>
    </r>
    <phoneticPr fontId="1" type="noConversion"/>
  </si>
  <si>
    <r>
      <rPr>
        <b/>
        <sz val="10"/>
        <color theme="1"/>
        <rFont val="微软雅黑"/>
        <family val="2"/>
        <charset val="134"/>
      </rPr>
      <t>防御：</t>
    </r>
    <r>
      <rPr>
        <sz val="10"/>
        <color theme="1"/>
        <rFont val="微软雅黑"/>
        <family val="2"/>
        <charset val="134"/>
      </rPr>
      <t>探索时抵抗僵尸攻击的防御力</t>
    </r>
    <phoneticPr fontId="1" type="noConversion"/>
  </si>
  <si>
    <r>
      <t>庄园股权：</t>
    </r>
    <r>
      <rPr>
        <sz val="10"/>
        <color theme="1"/>
        <rFont val="微软雅黑"/>
        <family val="2"/>
        <charset val="134"/>
      </rPr>
      <t>按贡献值算出来的股权（分红权）</t>
    </r>
    <phoneticPr fontId="1" type="noConversion"/>
  </si>
  <si>
    <r>
      <rPr>
        <b/>
        <sz val="10"/>
        <color theme="1"/>
        <rFont val="微软雅黑"/>
        <family val="2"/>
        <charset val="134"/>
      </rPr>
      <t>血量：</t>
    </r>
    <r>
      <rPr>
        <sz val="10"/>
        <color theme="1"/>
        <rFont val="微软雅黑"/>
        <family val="2"/>
        <charset val="134"/>
      </rPr>
      <t>出门探索时及被人攻击时有可能会损耗血量，血量≤20时为受伤状态，无法出门探索、无法作出抉择事件，血量永远大于0</t>
    </r>
    <phoneticPr fontId="1" type="noConversion"/>
  </si>
  <si>
    <r>
      <t>饥饿度：</t>
    </r>
    <r>
      <rPr>
        <sz val="10"/>
        <color theme="1"/>
        <rFont val="微软雅黑"/>
        <family val="2"/>
        <charset val="134"/>
      </rPr>
      <t>饥饿度会随着时间而增加，探索会在一定程度上增加饥饿度，需要消耗食物</t>
    </r>
    <phoneticPr fontId="1" type="noConversion"/>
  </si>
  <si>
    <r>
      <rPr>
        <b/>
        <sz val="10"/>
        <color theme="1"/>
        <rFont val="微软雅黑"/>
        <family val="2"/>
        <charset val="134"/>
      </rPr>
      <t>口渴度：</t>
    </r>
    <r>
      <rPr>
        <sz val="10"/>
        <color theme="1"/>
        <rFont val="微软雅黑"/>
        <family val="2"/>
        <charset val="134"/>
      </rPr>
      <t>口渴度会随着时间增加，探索会在一定程度上增加口渴度，需要消耗水</t>
    </r>
    <phoneticPr fontId="1" type="noConversion"/>
  </si>
  <si>
    <r>
      <t>健康度：</t>
    </r>
    <r>
      <rPr>
        <sz val="10"/>
        <color theme="1"/>
        <rFont val="微软雅黑"/>
        <family val="2"/>
        <charset val="134"/>
      </rPr>
      <t>健康度是一种给部分有上限概念的个人基础属性提供加成的一种属性，均衡饮食可以增加健康度</t>
    </r>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</si>
  <si>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1" type="noConversion"/>
  </si>
  <si>
    <t>建筑类型</t>
    <phoneticPr fontId="1" type="noConversion"/>
  </si>
  <si>
    <t>领取</t>
    <phoneticPr fontId="1" type="noConversion"/>
  </si>
  <si>
    <t>加工</t>
    <phoneticPr fontId="1" type="noConversion"/>
  </si>
  <si>
    <t>储存</t>
    <phoneticPr fontId="1" type="noConversion"/>
  </si>
  <si>
    <t>功能</t>
    <phoneticPr fontId="1" type="noConversion"/>
  </si>
  <si>
    <t>混凝土围墙</t>
    <phoneticPr fontId="1" type="noConversion"/>
  </si>
  <si>
    <t>庄园大门</t>
    <phoneticPr fontId="1" type="noConversion"/>
  </si>
  <si>
    <t>耐久度</t>
    <phoneticPr fontId="1" type="noConversion"/>
  </si>
  <si>
    <t>汽车</t>
    <phoneticPr fontId="1" type="noConversion"/>
  </si>
  <si>
    <t>功能</t>
    <phoneticPr fontId="1" type="noConversion"/>
  </si>
  <si>
    <t>速度</t>
    <phoneticPr fontId="1" type="noConversion"/>
  </si>
  <si>
    <t>油耗</t>
    <phoneticPr fontId="1" type="noConversion"/>
  </si>
  <si>
    <r>
      <rPr>
        <b/>
        <sz val="10"/>
        <color theme="1"/>
        <rFont val="微软雅黑"/>
        <family val="2"/>
        <charset val="134"/>
      </rPr>
      <t>庄园势力</t>
    </r>
    <r>
      <rPr>
        <sz val="10"/>
        <color theme="1"/>
        <rFont val="微软雅黑"/>
        <family val="2"/>
        <charset val="134"/>
      </rPr>
      <t>~资源+黄金+所有建筑+其它资产</t>
    </r>
    <phoneticPr fontId="1" type="noConversion"/>
  </si>
  <si>
    <t>武装</t>
    <phoneticPr fontId="1" type="noConversion"/>
  </si>
  <si>
    <r>
      <rPr>
        <b/>
        <sz val="10"/>
        <color theme="1"/>
        <rFont val="微软雅黑"/>
        <family val="2"/>
        <charset val="134"/>
      </rPr>
      <t>资源储备</t>
    </r>
    <r>
      <rPr>
        <sz val="10"/>
        <color theme="1"/>
        <rFont val="微软雅黑"/>
        <family val="2"/>
        <charset val="134"/>
      </rPr>
      <t>：与各种资源储备的总和正相关</t>
    </r>
    <phoneticPr fontId="1" type="noConversion"/>
  </si>
  <si>
    <r>
      <rPr>
        <b/>
        <sz val="10"/>
        <color theme="1"/>
        <rFont val="微软雅黑"/>
        <family val="2"/>
        <charset val="134"/>
      </rPr>
      <t>黄金储备</t>
    </r>
    <r>
      <rPr>
        <sz val="10"/>
        <color theme="1"/>
        <rFont val="微软雅黑"/>
        <family val="2"/>
        <charset val="134"/>
      </rPr>
      <t>：</t>
    </r>
    <phoneticPr fontId="1" type="noConversion"/>
  </si>
  <si>
    <r>
      <rPr>
        <b/>
        <sz val="10"/>
        <color theme="1"/>
        <rFont val="微软雅黑"/>
        <family val="2"/>
        <charset val="134"/>
      </rPr>
      <t>庄园武装</t>
    </r>
    <r>
      <rPr>
        <sz val="10"/>
        <color theme="1"/>
        <rFont val="微软雅黑"/>
        <family val="2"/>
        <charset val="134"/>
      </rPr>
      <t>：围墙+门+武器正相关</t>
    </r>
    <phoneticPr fontId="1" type="noConversion"/>
  </si>
  <si>
    <r>
      <rPr>
        <b/>
        <sz val="10"/>
        <color theme="1"/>
        <rFont val="微软雅黑"/>
        <family val="2"/>
        <charset val="134"/>
      </rPr>
      <t>其它资产</t>
    </r>
    <r>
      <rPr>
        <sz val="10"/>
        <color theme="1"/>
        <rFont val="微软雅黑"/>
        <family val="2"/>
        <charset val="134"/>
      </rPr>
      <t>：对外决策/投资/援助事件 等值资产正相关</t>
    </r>
    <phoneticPr fontId="1" type="noConversion"/>
  </si>
  <si>
    <t>个人属性</t>
    <phoneticPr fontId="1" type="noConversion"/>
  </si>
  <si>
    <t>与势力无关个人属性：体力、血量、饥饿度、口渴度</t>
    <phoneticPr fontId="1" type="noConversion"/>
  </si>
  <si>
    <t>个人资源储备：</t>
    <phoneticPr fontId="1" type="noConversion"/>
  </si>
  <si>
    <t>个人黄金储备：</t>
    <phoneticPr fontId="1" type="noConversion"/>
  </si>
  <si>
    <t>主面板显示</t>
    <phoneticPr fontId="1" type="noConversion"/>
  </si>
  <si>
    <t>个人势力面板显示</t>
    <phoneticPr fontId="1" type="noConversion"/>
  </si>
  <si>
    <t>一级属性</t>
    <phoneticPr fontId="1" type="noConversion"/>
  </si>
  <si>
    <t>二级属性</t>
    <phoneticPr fontId="1" type="noConversion"/>
  </si>
  <si>
    <r>
      <rPr>
        <b/>
        <sz val="10"/>
        <color theme="1"/>
        <rFont val="微软雅黑"/>
        <family val="2"/>
        <charset val="134"/>
      </rPr>
      <t>个人势力~</t>
    </r>
    <r>
      <rPr>
        <sz val="10"/>
        <color theme="1"/>
        <rFont val="微软雅黑"/>
        <family val="2"/>
        <charset val="134"/>
      </rPr>
      <t>个人资源储备+个人黄金储备+心情+健康度+智力+反应速度+攻击+防御+庄园股权+其它资产</t>
    </r>
    <phoneticPr fontId="1" type="noConversion"/>
  </si>
  <si>
    <t>资源领取规则</t>
    <phoneticPr fontId="1" type="noConversion"/>
  </si>
  <si>
    <r>
      <t>水：</t>
    </r>
    <r>
      <rPr>
        <b/>
        <sz val="10"/>
        <color theme="1"/>
        <rFont val="微软雅黑"/>
        <family val="2"/>
        <charset val="134"/>
      </rPr>
      <t>纯净水、矿物质水</t>
    </r>
    <phoneticPr fontId="1" type="noConversion"/>
  </si>
  <si>
    <r>
      <t>食物：</t>
    </r>
    <r>
      <rPr>
        <b/>
        <sz val="10"/>
        <color theme="1"/>
        <rFont val="微软雅黑"/>
        <family val="2"/>
        <charset val="134"/>
      </rPr>
      <t>大米、蔬菜、水果、草、猪饲料、猪肉</t>
    </r>
    <phoneticPr fontId="1" type="noConversion"/>
  </si>
  <si>
    <r>
      <t>货币：</t>
    </r>
    <r>
      <rPr>
        <b/>
        <sz val="10"/>
        <color theme="1"/>
        <rFont val="微软雅黑"/>
        <family val="2"/>
        <charset val="134"/>
      </rPr>
      <t>黄金</t>
    </r>
    <phoneticPr fontId="1" type="noConversion"/>
  </si>
  <si>
    <r>
      <t>个人携带装备：</t>
    </r>
    <r>
      <rPr>
        <b/>
        <sz val="10"/>
        <color theme="1"/>
        <rFont val="微软雅黑"/>
        <family val="2"/>
        <charset val="134"/>
      </rPr>
      <t>手枪、步枪、轻机枪、1级防弹衣、2级防弹衣、3级防弹衣</t>
    </r>
    <phoneticPr fontId="1" type="noConversion"/>
  </si>
  <si>
    <t>一次性投入</t>
    <phoneticPr fontId="1" type="noConversion"/>
  </si>
  <si>
    <t>庄园初始价值</t>
    <phoneticPr fontId="1" type="noConversion"/>
  </si>
  <si>
    <t>本色的建筑解锁完成了后可以解锁多人模式</t>
    <phoneticPr fontId="1" type="noConversion"/>
  </si>
  <si>
    <t>仓库分为个人仓库和公共仓库</t>
    <phoneticPr fontId="1" type="noConversion"/>
  </si>
  <si>
    <t>k</t>
    <phoneticPr fontId="1" type="noConversion"/>
  </si>
  <si>
    <t>24h之后——引导其加入/邀请其他人加入庄园</t>
    <phoneticPr fontId="1" type="noConversion"/>
  </si>
  <si>
    <t>在其第一次加入其他庄园时，此前花费的资源全数返还，消耗的时间折算成减少时间的道具，允许爆仓</t>
    <phoneticPr fontId="1" type="noConversion"/>
  </si>
  <si>
    <t>其加入的庄园中有其此前没有见过的建筑时，需要完成任务/消耗特殊道具逐个解锁，解锁后按该庄园内建筑的正常等级计算</t>
    <phoneticPr fontId="1" type="noConversion"/>
  </si>
  <si>
    <t>此后——共同发展</t>
    <phoneticPr fontId="1" type="noConversion"/>
  </si>
  <si>
    <t>用个人的资源 解锁升级建筑</t>
    <phoneticPr fontId="1" type="noConversion"/>
  </si>
  <si>
    <t>解锁建筑给每个人推送 升级完成后每日登陆有日报</t>
    <phoneticPr fontId="1" type="noConversion"/>
  </si>
  <si>
    <t>公共仓库只能存不能取，存了后加贡献加股份</t>
    <phoneticPr fontId="1" type="noConversion"/>
  </si>
  <si>
    <t>前8h~24h——交予基础的食物资源、水资源、建筑资源、日常消耗资源概念，在完成限定建筑的建造之后再解锁多人模式</t>
    <phoneticPr fontId="1" type="noConversion"/>
  </si>
  <si>
    <t>用公共仓库的资源升级建筑——涉及到超过公共资源的百分之50时，需要其它玩家同意</t>
    <phoneticPr fontId="1" type="noConversion"/>
  </si>
  <si>
    <t>建筑消耗</t>
    <phoneticPr fontId="1" type="noConversion"/>
  </si>
  <si>
    <t>3人情况</t>
    <phoneticPr fontId="1" type="noConversion"/>
  </si>
  <si>
    <t>2人情况</t>
    <phoneticPr fontId="1" type="noConversion"/>
  </si>
  <si>
    <t>1人情况</t>
    <phoneticPr fontId="1" type="noConversion"/>
  </si>
  <si>
    <t>需优化问题：老带新，老玩家的好处是什么？</t>
    <phoneticPr fontId="1" type="noConversion"/>
  </si>
  <si>
    <t>人数加成</t>
    <phoneticPr fontId="1" type="noConversion"/>
  </si>
  <si>
    <t>人数加成？</t>
    <phoneticPr fontId="1" type="noConversion"/>
  </si>
  <si>
    <t>某玩家占股算法：1/n+[（（个人总贡献+k）/（庄园内所有玩家总贡献+nk））-1/n]*0.6</t>
    <phoneticPr fontId="1" type="noConversion"/>
  </si>
  <si>
    <t>四人情况</t>
    <phoneticPr fontId="1" type="noConversion"/>
  </si>
  <si>
    <t>4人理论占股（转化为贡献值）</t>
    <phoneticPr fontId="1" type="noConversion"/>
  </si>
  <si>
    <t>4人乘以系数之后占股</t>
    <phoneticPr fontId="1" type="noConversion"/>
  </si>
  <si>
    <t>4人其他人理论占股（转化为贡献值）</t>
    <phoneticPr fontId="1" type="noConversion"/>
  </si>
  <si>
    <t>4人乘以系数之后</t>
    <phoneticPr fontId="1" type="noConversion"/>
  </si>
  <si>
    <t>3人理论占股（转化为贡献值）</t>
    <phoneticPr fontId="1" type="noConversion"/>
  </si>
  <si>
    <t>3人乘以系数之后占股</t>
    <phoneticPr fontId="1" type="noConversion"/>
  </si>
  <si>
    <t>2人乘以系数之后占股</t>
    <phoneticPr fontId="1" type="noConversion"/>
  </si>
  <si>
    <t>2人理论占股（转化为贡献值）</t>
    <phoneticPr fontId="1" type="noConversion"/>
  </si>
  <si>
    <t>1人理论占股（转化为贡献值）</t>
    <phoneticPr fontId="1" type="noConversion"/>
  </si>
  <si>
    <t>1人乘以系数之后占股</t>
    <phoneticPr fontId="1" type="noConversion"/>
  </si>
  <si>
    <r>
      <t>服务器需要记录的数据：</t>
    </r>
    <r>
      <rPr>
        <b/>
        <sz val="11"/>
        <color theme="1"/>
        <rFont val="宋体"/>
        <family val="3"/>
        <charset val="134"/>
        <scheme val="minor"/>
      </rPr>
      <t>某玩家为升级庄园建筑花费的资源总量、某玩家为升级庄园建筑花费的建筑队列总时间</t>
    </r>
    <phoneticPr fontId="1" type="noConversion"/>
  </si>
  <si>
    <t>某玩家贡献算法：某玩家为升级庄园建筑花费的资源总量，退出时资源和时间都按百分之80比例返还，仓库不足时可超过仓库上限，但此时不能加入新道具</t>
    <phoneticPr fontId="1" type="noConversion"/>
  </si>
  <si>
    <t>领取逻辑</t>
    <phoneticPr fontId="1" type="noConversion"/>
  </si>
  <si>
    <r>
      <t>能量：</t>
    </r>
    <r>
      <rPr>
        <b/>
        <sz val="10"/>
        <color theme="1"/>
        <rFont val="微软雅黑"/>
        <family val="2"/>
        <charset val="134"/>
      </rPr>
      <t>电力</t>
    </r>
    <phoneticPr fontId="1" type="noConversion"/>
  </si>
  <si>
    <r>
      <t>某玩家领取操作后，</t>
    </r>
    <r>
      <rPr>
        <b/>
        <sz val="11"/>
        <color theme="1"/>
        <rFont val="宋体"/>
        <family val="3"/>
        <charset val="134"/>
        <scheme val="minor"/>
      </rPr>
      <t>庄园领取的资源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t>
    </r>
    <r>
      <rPr>
        <b/>
        <sz val="11"/>
        <color theme="1"/>
        <rFont val="宋体"/>
        <family val="3"/>
        <charset val="134"/>
        <scheme val="minor"/>
      </rPr>
      <t>庄园资源储备率</t>
    </r>
    <phoneticPr fontId="1" type="noConversion"/>
  </si>
  <si>
    <r>
      <rPr>
        <b/>
        <sz val="11"/>
        <color theme="1"/>
        <rFont val="宋体"/>
        <family val="3"/>
        <charset val="134"/>
        <scheme val="minor"/>
      </rPr>
      <t>某玩家领取到的资源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*（1-</t>
    </r>
    <r>
      <rPr>
        <b/>
        <sz val="11"/>
        <color theme="1"/>
        <rFont val="宋体"/>
        <family val="3"/>
        <charset val="134"/>
        <scheme val="minor"/>
      </rPr>
      <t>庄园资源储备率</t>
    </r>
    <r>
      <rPr>
        <sz val="11"/>
        <color theme="1"/>
        <rFont val="宋体"/>
        <family val="2"/>
        <scheme val="minor"/>
      </rPr>
      <t xml:space="preserve">）    </t>
    </r>
    <phoneticPr fontId="1" type="noConversion"/>
  </si>
  <si>
    <t>庄园仓库能</t>
    <phoneticPr fontId="1" type="noConversion"/>
  </si>
  <si>
    <r>
      <t>其它：</t>
    </r>
    <r>
      <rPr>
        <b/>
        <sz val="10"/>
        <color theme="1"/>
        <rFont val="微软雅黑"/>
        <family val="2"/>
        <charset val="134"/>
      </rPr>
      <t>子弹、庄园日志、重机枪图纸、狙击枪图纸、机炮图纸、</t>
    </r>
    <phoneticPr fontId="1" type="noConversion"/>
  </si>
  <si>
    <t>8.6~8.19最小闭环“资源—建筑—资源”、排行榜</t>
    <phoneticPr fontId="1" type="noConversion"/>
  </si>
  <si>
    <t>梳理、分工</t>
    <phoneticPr fontId="1" type="noConversion"/>
  </si>
  <si>
    <t>视情况</t>
    <phoneticPr fontId="1" type="noConversion"/>
  </si>
  <si>
    <t>每阶段</t>
    <phoneticPr fontId="1" type="noConversion"/>
  </si>
  <si>
    <t>8.6~8.12第三周</t>
    <phoneticPr fontId="1" type="noConversion"/>
  </si>
  <si>
    <t>7.30~8.5第二周</t>
    <phoneticPr fontId="1" type="noConversion"/>
  </si>
  <si>
    <t>7.23~8.29第一周</t>
    <phoneticPr fontId="1" type="noConversion"/>
  </si>
  <si>
    <t>方案1.0</t>
    <phoneticPr fontId="1" type="noConversion"/>
  </si>
  <si>
    <t>方案2.0</t>
    <phoneticPr fontId="1" type="noConversion"/>
  </si>
  <si>
    <t>8.13~8.19第四周</t>
    <phoneticPr fontId="1" type="noConversion"/>
  </si>
  <si>
    <t>8.20~8.26第五周</t>
    <phoneticPr fontId="1" type="noConversion"/>
  </si>
  <si>
    <t>8.27~9.2第六周</t>
    <phoneticPr fontId="1" type="noConversion"/>
  </si>
  <si>
    <t>总</t>
    <phoneticPr fontId="1" type="noConversion"/>
  </si>
  <si>
    <t>策划</t>
    <phoneticPr fontId="1" type="noConversion"/>
  </si>
  <si>
    <t>前端</t>
    <phoneticPr fontId="1" type="noConversion"/>
  </si>
  <si>
    <t>服务端</t>
    <phoneticPr fontId="1" type="noConversion"/>
  </si>
  <si>
    <t>基本算法、建筑建造摆放逻辑、建号逻辑</t>
    <phoneticPr fontId="1" type="noConversion"/>
  </si>
  <si>
    <t>填数值、拼UI</t>
    <phoneticPr fontId="1" type="noConversion"/>
  </si>
  <si>
    <t>写任务、拼UI</t>
    <phoneticPr fontId="1" type="noConversion"/>
  </si>
  <si>
    <t>①建筑的摆放和基础机制</t>
    <phoneticPr fontId="1" type="noConversion"/>
  </si>
  <si>
    <t>①②③完整的建筑产出—消耗循环、排行榜</t>
    <phoneticPr fontId="1" type="noConversion"/>
  </si>
  <si>
    <t>④分工协作任务、整体Debug，1.0版</t>
    <phoneticPr fontId="1" type="noConversion"/>
  </si>
  <si>
    <t>…</t>
    <phoneticPr fontId="1" type="noConversion"/>
  </si>
  <si>
    <t>储存</t>
    <phoneticPr fontId="1" type="noConversion"/>
  </si>
  <si>
    <t>仓库容量</t>
    <phoneticPr fontId="1" type="noConversion"/>
  </si>
  <si>
    <t>k=500000</t>
    <phoneticPr fontId="1" type="noConversion"/>
  </si>
  <si>
    <t>仓库</t>
    <phoneticPr fontId="1" type="noConversion"/>
  </si>
  <si>
    <t>电量储存量</t>
    <phoneticPr fontId="1" type="noConversion"/>
  </si>
  <si>
    <t>原油、汽油、铁、钢、松木、白桦木、铁桦木、松木板、白桦木板、铁桦木板</t>
  </si>
  <si>
    <t>饲料公式</t>
    <phoneticPr fontId="1" type="noConversion"/>
  </si>
  <si>
    <t xml:space="preserve"> </t>
    <phoneticPr fontId="1" type="noConversion"/>
  </si>
  <si>
    <t>领取 按股份</t>
    <phoneticPr fontId="1" type="noConversion"/>
  </si>
  <si>
    <t>储存 大家都一样</t>
    <phoneticPr fontId="1" type="noConversion"/>
  </si>
  <si>
    <t>加工 大家都一样</t>
    <phoneticPr fontId="1" type="noConversion"/>
  </si>
  <si>
    <t>建筑产出（/h）</t>
    <phoneticPr fontId="1" type="noConversion"/>
  </si>
  <si>
    <t>消耗花费时间（h）</t>
    <phoneticPr fontId="1" type="noConversion"/>
  </si>
  <si>
    <t>花费总时间（h）</t>
    <phoneticPr fontId="1" type="noConversion"/>
  </si>
  <si>
    <t>消耗膨胀系数</t>
    <phoneticPr fontId="1" type="noConversion"/>
  </si>
  <si>
    <t>产出膨胀系数</t>
    <phoneticPr fontId="1" type="noConversion"/>
  </si>
  <si>
    <t>升级花费时间（h）</t>
    <phoneticPr fontId="1" type="noConversion"/>
  </si>
  <si>
    <t>时间增长</t>
    <phoneticPr fontId="1" type="noConversion"/>
  </si>
  <si>
    <t>混凝土搅拌站</t>
    <phoneticPr fontId="1" type="noConversion"/>
  </si>
  <si>
    <t>领取 按股份</t>
    <phoneticPr fontId="1" type="noConversion"/>
  </si>
  <si>
    <t>加工 大家都一样</t>
    <phoneticPr fontId="1" type="noConversion"/>
  </si>
  <si>
    <t>化肥合成器</t>
    <phoneticPr fontId="1" type="noConversion"/>
  </si>
  <si>
    <t>合成速度</t>
    <phoneticPr fontId="1" type="noConversion"/>
  </si>
  <si>
    <t>搅拌速度</t>
    <phoneticPr fontId="1" type="noConversion"/>
  </si>
  <si>
    <t>最高搅拌量</t>
    <phoneticPr fontId="1" type="noConversion"/>
  </si>
  <si>
    <t>建筑类型</t>
    <phoneticPr fontId="1" type="noConversion"/>
  </si>
  <si>
    <t>武器 大家都一样</t>
    <phoneticPr fontId="1" type="noConversion"/>
  </si>
  <si>
    <t>功能 大家都一样</t>
    <phoneticPr fontId="1" type="noConversion"/>
  </si>
  <si>
    <t>防御 大家都一样</t>
    <phoneticPr fontId="1" type="noConversion"/>
  </si>
  <si>
    <t>建造数量</t>
    <phoneticPr fontId="1" type="noConversion"/>
  </si>
  <si>
    <t>储存 大家都一样</t>
    <phoneticPr fontId="1" type="noConversion"/>
  </si>
  <si>
    <t>最高合成量</t>
    <phoneticPr fontId="1" type="noConversion"/>
  </si>
  <si>
    <t>最高产量</t>
    <phoneticPr fontId="1" type="noConversion"/>
  </si>
  <si>
    <t>猪圈容量</t>
    <phoneticPr fontId="1" type="noConversion"/>
  </si>
  <si>
    <t>最大加工量</t>
    <phoneticPr fontId="1" type="noConversion"/>
  </si>
  <si>
    <t>最大容量</t>
    <phoneticPr fontId="1" type="noConversion"/>
  </si>
  <si>
    <t>能量转化率</t>
    <phoneticPr fontId="1" type="noConversion"/>
  </si>
  <si>
    <t>最大储电量</t>
    <phoneticPr fontId="1" type="noConversion"/>
  </si>
  <si>
    <t>发电速率</t>
    <phoneticPr fontId="1" type="noConversion"/>
  </si>
  <si>
    <t>最高炼油量</t>
    <phoneticPr fontId="1" type="noConversion"/>
  </si>
  <si>
    <t>最高炼钢量</t>
    <phoneticPr fontId="1" type="noConversion"/>
  </si>
  <si>
    <t>繁殖速度</t>
    <phoneticPr fontId="1" type="noConversion"/>
  </si>
  <si>
    <t>储电量</t>
    <phoneticPr fontId="1" type="noConversion"/>
  </si>
  <si>
    <t>转化效率（实际发电速率x系数）</t>
    <phoneticPr fontId="1" type="noConversion"/>
  </si>
  <si>
    <t>移动速度</t>
    <phoneticPr fontId="1" type="noConversion"/>
  </si>
  <si>
    <t>8.20~8.26分工协作理念表达</t>
    <phoneticPr fontId="1" type="noConversion"/>
  </si>
  <si>
    <t>松树林</t>
    <phoneticPr fontId="1" type="noConversion"/>
  </si>
  <si>
    <t>混凝土围墙</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</si>
</sst>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
  </numFmts>
  <fonts count="15" x14ac:knownFonts="1">
    <font>
      <sz val="11"/>
      <color theme="1"/>
      <name val="宋体"/>
      <family val="2"/>
      <scheme val="minor"/>
    </font>
    <font>
      <sz val="9"/>
      <name val="宋体"/>
      <family val="3"/>
      <charset val="134"/>
      <scheme val="minor"/>
    </font>
    <font>
      <sz val="10"/>
      <color theme="1"/>
      <name val="微软雅黑"/>
      <family val="2"/>
      <charset val="134"/>
    </font>
    <font>
      <b/>
      <sz val="11"/>
      <color theme="1"/>
      <name val="微软雅黑"/>
      <family val="2"/>
      <charset val="134"/>
    </font>
    <font>
      <b/>
      <sz val="11"/>
      <color theme="0"/>
      <name val="微软雅黑"/>
      <family val="2"/>
      <charset val="134"/>
    </font>
    <font>
      <b/>
      <sz val="10"/>
      <color theme="1"/>
      <name val="微软雅黑"/>
      <family val="2"/>
      <charset val="134"/>
    </font>
    <font>
      <sz val="10"/>
      <color rgb="FFFF0000"/>
      <name val="微软雅黑"/>
      <family val="2"/>
      <charset val="134"/>
    </font>
    <font>
      <b/>
      <sz val="11"/>
      <color theme="1"/>
      <name val="宋体"/>
      <family val="3"/>
      <charset val="134"/>
      <scheme val="minor"/>
    </font>
    <font>
      <sz val="11"/>
      <color theme="0" tint="-0.249977111117893"/>
      <name val="宋体"/>
      <family val="2"/>
      <scheme val="minor"/>
    </font>
    <font>
      <u/>
      <sz val="11"/>
      <color theme="10"/>
      <name val="宋体"/>
      <family val="2"/>
      <scheme val="minor"/>
    </font>
    <font>
      <sz val="11"/>
      <color theme="1"/>
      <name val="宋体"/>
      <family val="3"/>
      <charset val="134"/>
      <scheme val="minor"/>
    </font>
    <font>
      <b/>
      <sz val="10"/>
      <color theme="0"/>
      <name val="微软雅黑"/>
      <family val="2"/>
      <charset val="134"/>
    </font>
    <font>
      <sz val="11"/>
      <color theme="1"/>
      <name val="微软雅黑"/>
      <family val="2"/>
      <charset val="134"/>
    </font>
    <font>
      <sz val="11"/>
      <color theme="0" tint="-0.249977111117893"/>
      <name val="微软雅黑"/>
      <family val="2"/>
      <charset val="134"/>
    </font>
    <font>
      <sz val="11"/>
      <color theme="0"/>
      <name val="微软雅黑"/>
      <family val="2"/>
      <charset val="134"/>
    </font>
  </fonts>
  <fills count="20">
    <fill>
      <patternFill patternType="none"/>
    </fill>
    <fill>
      <patternFill patternType="gray125"/>
    </fill>
    <fill>
      <patternFill patternType="solid">
        <fgColor theme="3" tint="0.59999389629810485"/>
        <bgColor indexed="64"/>
      </patternFill>
    </fill>
    <fill>
      <patternFill patternType="solid">
        <fgColor theme="3" tint="0.39997558519241921"/>
        <bgColor indexed="64"/>
      </patternFill>
    </fill>
    <fill>
      <patternFill patternType="solid">
        <fgColor rgb="FF2B100F"/>
        <bgColor indexed="64"/>
      </patternFill>
    </fill>
    <fill>
      <patternFill patternType="solid">
        <fgColor rgb="FFFFFF00"/>
        <bgColor indexed="64"/>
      </patternFill>
    </fill>
    <fill>
      <patternFill patternType="solid">
        <fgColor theme="4" tint="-0.249977111117893"/>
        <bgColor indexed="64"/>
      </patternFill>
    </fill>
    <fill>
      <patternFill patternType="solid">
        <fgColor theme="7" tint="0.59999389629810485"/>
        <bgColor indexed="64"/>
      </patternFill>
    </fill>
    <fill>
      <patternFill patternType="solid">
        <fgColor theme="9" tint="0.79998168889431442"/>
        <bgColor indexed="64"/>
      </patternFill>
    </fill>
    <fill>
      <patternFill patternType="solid">
        <fgColor theme="3" tint="0.79998168889431442"/>
        <bgColor indexed="64"/>
      </patternFill>
    </fill>
    <fill>
      <patternFill patternType="solid">
        <fgColor theme="0" tint="-4.9989318521683403E-2"/>
        <bgColor indexed="64"/>
      </patternFill>
    </fill>
    <fill>
      <patternFill patternType="solid">
        <fgColor theme="9"/>
        <bgColor indexed="64"/>
      </patternFill>
    </fill>
    <fill>
      <patternFill patternType="solid">
        <fgColor theme="6" tint="0.59999389629810485"/>
        <bgColor indexed="64"/>
      </patternFill>
    </fill>
    <fill>
      <patternFill patternType="solid">
        <fgColor rgb="FFFF0000"/>
        <bgColor indexed="64"/>
      </patternFill>
    </fill>
    <fill>
      <patternFill patternType="solid">
        <fgColor theme="9" tint="-0.249977111117893"/>
        <bgColor indexed="64"/>
      </patternFill>
    </fill>
    <fill>
      <patternFill patternType="solid">
        <fgColor theme="9" tint="0.39997558519241921"/>
        <bgColor indexed="64"/>
      </patternFill>
    </fill>
    <fill>
      <patternFill patternType="solid">
        <fgColor theme="9" tint="0.59999389629810485"/>
        <bgColor indexed="64"/>
      </patternFill>
    </fill>
    <fill>
      <patternFill patternType="solid">
        <fgColor rgb="FFFFC000"/>
        <bgColor indexed="64"/>
      </patternFill>
    </fill>
    <fill>
      <patternFill patternType="solid">
        <fgColor theme="7" tint="0.39997558519241921"/>
        <bgColor indexed="64"/>
      </patternFill>
    </fill>
    <fill>
      <patternFill patternType="solid">
        <fgColor theme="0"/>
        <bgColor indexed="64"/>
      </patternFill>
    </fill>
  </fills>
  <borders count="9">
    <border>
      <left/>
      <right/>
      <top/>
      <bottom/>
      <diagonal/>
    </border>
    <border>
      <left/>
      <right/>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s>
  <cellStyleXfs count="3">
    <xf numFmtId="0" fontId="0" fillId="0" borderId="0"/>
    <xf numFmtId="0" fontId="9" fillId="0" borderId="0" applyNumberFormat="0" applyFill="0" applyBorder="0" applyAlignment="0" applyProtection="0"/>
    <xf numFmtId="0" fontId="10" fillId="0" borderId="0"/>
  </cellStyleXfs>
  <cellXfs count="80">
    <xf numFmtId="0" fontId="0" fillId="0" borderId="0" xfId="0"/>
    <xf numFmtId="0" fontId="2" fillId="2" borderId="0" xfId="0" applyFont="1" applyFill="1"/>
    <xf numFmtId="0" fontId="2" fillId="0" borderId="0" xfId="0" applyFont="1"/>
    <xf numFmtId="0" fontId="3" fillId="0" borderId="0" xfId="0" applyFont="1"/>
    <xf numFmtId="0" fontId="2" fillId="3" borderId="0" xfId="0" applyFont="1" applyFill="1"/>
    <xf numFmtId="0" fontId="0" fillId="3" borderId="0" xfId="0" applyFill="1"/>
    <xf numFmtId="0" fontId="4" fillId="3" borderId="0" xfId="0" applyFont="1" applyFill="1"/>
    <xf numFmtId="0" fontId="5" fillId="0" borderId="0" xfId="0" applyFont="1"/>
    <xf numFmtId="0" fontId="6" fillId="2" borderId="0" xfId="0" applyFont="1" applyFill="1"/>
    <xf numFmtId="20" fontId="2" fillId="0" borderId="0" xfId="0" applyNumberFormat="1" applyFont="1"/>
    <xf numFmtId="0" fontId="2" fillId="4" borderId="0" xfId="0" applyFont="1" applyFill="1"/>
    <xf numFmtId="0" fontId="0" fillId="4" borderId="0" xfId="0" applyFill="1"/>
    <xf numFmtId="0" fontId="7" fillId="0" borderId="0" xfId="0" applyFont="1"/>
    <xf numFmtId="0" fontId="8" fillId="0" borderId="0" xfId="0" applyFont="1"/>
    <xf numFmtId="0" fontId="9" fillId="0" borderId="0" xfId="1"/>
    <xf numFmtId="0" fontId="0" fillId="5" borderId="0" xfId="0" applyFill="1"/>
    <xf numFmtId="0" fontId="9" fillId="5" borderId="0" xfId="1" applyFill="1"/>
    <xf numFmtId="0" fontId="2" fillId="0" borderId="0" xfId="2" applyFont="1"/>
    <xf numFmtId="0" fontId="2" fillId="2" borderId="2" xfId="0" applyFont="1" applyFill="1" applyBorder="1"/>
    <xf numFmtId="0" fontId="6" fillId="2" borderId="3" xfId="0" applyFont="1" applyFill="1" applyBorder="1"/>
    <xf numFmtId="0" fontId="6" fillId="2" borderId="4" xfId="0" applyFont="1" applyFill="1" applyBorder="1"/>
    <xf numFmtId="0" fontId="2" fillId="0" borderId="0" xfId="0" applyFont="1" applyBorder="1" applyAlignment="1">
      <alignment horizontal="left"/>
    </xf>
    <xf numFmtId="0" fontId="2" fillId="0" borderId="0" xfId="2" applyFont="1" applyBorder="1" applyAlignment="1">
      <alignment horizontal="left"/>
    </xf>
    <xf numFmtId="0" fontId="2" fillId="0" borderId="6" xfId="0" applyFont="1" applyBorder="1" applyAlignment="1">
      <alignment horizontal="left"/>
    </xf>
    <xf numFmtId="0" fontId="2" fillId="0" borderId="1" xfId="0" applyFont="1" applyBorder="1" applyAlignment="1">
      <alignment horizontal="left"/>
    </xf>
    <xf numFmtId="0" fontId="2" fillId="0" borderId="1" xfId="2" applyFont="1" applyBorder="1" applyAlignment="1">
      <alignment horizontal="left"/>
    </xf>
    <xf numFmtId="0" fontId="2" fillId="0" borderId="8" xfId="0" applyFont="1" applyBorder="1" applyAlignment="1">
      <alignment horizontal="left"/>
    </xf>
    <xf numFmtId="0" fontId="2" fillId="7" borderId="5" xfId="2" applyFont="1" applyFill="1" applyBorder="1" applyAlignment="1">
      <alignment horizontal="left"/>
    </xf>
    <xf numFmtId="0" fontId="2" fillId="7" borderId="0" xfId="0" applyFont="1" applyFill="1" applyBorder="1" applyAlignment="1">
      <alignment horizontal="left"/>
    </xf>
    <xf numFmtId="0" fontId="2" fillId="7" borderId="7" xfId="2" applyFont="1" applyFill="1" applyBorder="1" applyAlignment="1">
      <alignment horizontal="left"/>
    </xf>
    <xf numFmtId="0" fontId="2" fillId="7" borderId="1" xfId="0" applyFont="1" applyFill="1" applyBorder="1" applyAlignment="1">
      <alignment horizontal="left"/>
    </xf>
    <xf numFmtId="0" fontId="11" fillId="6" borderId="0" xfId="2" applyFont="1" applyFill="1" applyBorder="1" applyAlignment="1"/>
    <xf numFmtId="0" fontId="2" fillId="8" borderId="0" xfId="0" applyFont="1" applyFill="1"/>
    <xf numFmtId="0" fontId="2" fillId="9" borderId="0" xfId="0" applyFont="1" applyFill="1"/>
    <xf numFmtId="0" fontId="0" fillId="2" borderId="0" xfId="0" applyFill="1"/>
    <xf numFmtId="0" fontId="10"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0" xfId="0" applyBorder="1"/>
    <xf numFmtId="0" fontId="0" fillId="0" borderId="6" xfId="0" applyBorder="1"/>
    <xf numFmtId="0" fontId="0" fillId="0" borderId="1" xfId="0" applyBorder="1"/>
    <xf numFmtId="0" fontId="0" fillId="0" borderId="8" xfId="0" applyBorder="1"/>
    <xf numFmtId="10" fontId="0" fillId="0" borderId="0" xfId="0" applyNumberFormat="1" applyBorder="1"/>
    <xf numFmtId="10" fontId="0" fillId="0" borderId="5" xfId="0" applyNumberFormat="1" applyBorder="1"/>
    <xf numFmtId="10" fontId="0" fillId="0" borderId="0" xfId="0" applyNumberFormat="1" applyFill="1" applyBorder="1"/>
    <xf numFmtId="0" fontId="0" fillId="0" borderId="0" xfId="0" applyFill="1" applyBorder="1"/>
    <xf numFmtId="0" fontId="0" fillId="10" borderId="3" xfId="0" applyFill="1" applyBorder="1"/>
    <xf numFmtId="0" fontId="2" fillId="11" borderId="0" xfId="2" applyFont="1" applyFill="1"/>
    <xf numFmtId="0" fontId="0" fillId="13" borderId="0" xfId="0" applyFill="1"/>
    <xf numFmtId="0" fontId="2" fillId="0" borderId="0" xfId="0" applyFont="1" applyAlignment="1">
      <alignment horizontal="center" vertical="center"/>
    </xf>
    <xf numFmtId="0" fontId="12" fillId="0" borderId="0" xfId="0" applyFont="1" applyAlignment="1">
      <alignment horizontal="center" vertical="center"/>
    </xf>
    <xf numFmtId="0" fontId="3" fillId="0" borderId="0" xfId="0" applyFont="1" applyAlignment="1">
      <alignment horizontal="center" vertical="center"/>
    </xf>
    <xf numFmtId="0" fontId="12" fillId="0" borderId="0" xfId="0" applyFont="1" applyAlignment="1">
      <alignment horizontal="left" vertical="center"/>
    </xf>
    <xf numFmtId="0" fontId="13" fillId="0" borderId="0" xfId="0" applyFont="1" applyAlignment="1">
      <alignment horizontal="left" vertical="center"/>
    </xf>
    <xf numFmtId="0" fontId="14" fillId="6" borderId="0" xfId="0" applyFont="1" applyFill="1" applyAlignment="1">
      <alignment horizontal="left" vertical="center"/>
    </xf>
    <xf numFmtId="0" fontId="2" fillId="17" borderId="0" xfId="0" applyFont="1" applyFill="1" applyBorder="1" applyAlignment="1">
      <alignment horizontal="left"/>
    </xf>
    <xf numFmtId="1" fontId="0" fillId="0" borderId="0" xfId="0" applyNumberFormat="1"/>
    <xf numFmtId="176" fontId="0" fillId="0" borderId="0" xfId="0" applyNumberFormat="1"/>
    <xf numFmtId="0" fontId="0" fillId="16" borderId="0" xfId="0" applyFill="1"/>
    <xf numFmtId="0" fontId="2" fillId="18" borderId="5" xfId="2" applyFont="1" applyFill="1" applyBorder="1" applyAlignment="1">
      <alignment horizontal="left"/>
    </xf>
    <xf numFmtId="0" fontId="2" fillId="18" borderId="7" xfId="2" applyFont="1" applyFill="1" applyBorder="1" applyAlignment="1">
      <alignment horizontal="left"/>
    </xf>
    <xf numFmtId="0" fontId="11" fillId="6" borderId="5" xfId="2" applyFont="1" applyFill="1" applyBorder="1" applyAlignment="1"/>
    <xf numFmtId="0" fontId="2" fillId="8" borderId="0" xfId="0" applyFont="1" applyFill="1" applyBorder="1" applyAlignment="1">
      <alignment horizontal="left"/>
    </xf>
    <xf numFmtId="0" fontId="12" fillId="19" borderId="0" xfId="0" applyFont="1" applyFill="1" applyAlignment="1">
      <alignment horizontal="center" vertical="center"/>
    </xf>
    <xf numFmtId="0" fontId="11" fillId="14" borderId="0" xfId="2" applyFont="1" applyFill="1" applyBorder="1" applyAlignment="1">
      <alignment horizontal="center"/>
    </xf>
    <xf numFmtId="0" fontId="11" fillId="14" borderId="6" xfId="2" applyFont="1" applyFill="1" applyBorder="1" applyAlignment="1">
      <alignment horizontal="center"/>
    </xf>
    <xf numFmtId="0" fontId="11" fillId="6" borderId="5" xfId="2" applyFont="1" applyFill="1" applyBorder="1" applyAlignment="1">
      <alignment horizontal="left"/>
    </xf>
    <xf numFmtId="0" fontId="11" fillId="6" borderId="0" xfId="2" applyFont="1" applyFill="1" applyBorder="1" applyAlignment="1">
      <alignment horizontal="left"/>
    </xf>
    <xf numFmtId="0" fontId="11" fillId="6" borderId="0" xfId="2" applyFont="1" applyFill="1" applyBorder="1" applyAlignment="1">
      <alignment horizontal="center"/>
    </xf>
    <xf numFmtId="0" fontId="11" fillId="6" borderId="6" xfId="2" applyFont="1" applyFill="1" applyBorder="1" applyAlignment="1">
      <alignment horizontal="center"/>
    </xf>
    <xf numFmtId="0" fontId="0" fillId="11" borderId="0" xfId="0" applyFill="1" applyBorder="1" applyAlignment="1">
      <alignment horizontal="center"/>
    </xf>
    <xf numFmtId="0" fontId="0" fillId="12" borderId="0" xfId="0" applyFill="1" applyBorder="1" applyAlignment="1">
      <alignment horizontal="center"/>
    </xf>
    <xf numFmtId="0" fontId="0" fillId="0" borderId="0" xfId="0" applyBorder="1" applyAlignment="1">
      <alignment horizontal="center"/>
    </xf>
    <xf numFmtId="0" fontId="0" fillId="2" borderId="0" xfId="0" applyFill="1" applyBorder="1" applyAlignment="1">
      <alignment horizontal="center"/>
    </xf>
    <xf numFmtId="0" fontId="12" fillId="8" borderId="0" xfId="0" applyFont="1" applyFill="1" applyAlignment="1">
      <alignment horizontal="center" vertical="center" wrapText="1"/>
    </xf>
    <xf numFmtId="0" fontId="12" fillId="16" borderId="0" xfId="0" applyFont="1" applyFill="1" applyAlignment="1">
      <alignment horizontal="center" vertical="center"/>
    </xf>
    <xf numFmtId="0" fontId="12" fillId="15" borderId="0" xfId="0" applyFont="1" applyFill="1" applyAlignment="1">
      <alignment horizontal="center" vertical="center"/>
    </xf>
    <xf numFmtId="0" fontId="12" fillId="14" borderId="0" xfId="0" applyFont="1" applyFill="1" applyAlignment="1">
      <alignment horizontal="center" vertical="center"/>
    </xf>
  </cellXfs>
  <cellStyles count="3">
    <cellStyle name="常规" xfId="0" builtinId="0"/>
    <cellStyle name="常规 2" xfId="2"/>
    <cellStyle name="超链接" xfId="1" builtinId="8"/>
  </cellStyles>
  <dxfs count="0"/>
  <tableStyles count="0" defaultTableStyle="TableStyleMedium2" defaultPivotStyle="PivotStyleMedium9"/>
  <colors>
    <mruColors>
      <color rgb="FFFF0000"/>
      <color rgb="FFFF5050"/>
      <color rgb="FF2B100F"/>
      <color rgb="FF120606"/>
      <color rgb="FF595959"/>
      <color rgb="FF99FF66"/>
      <color rgb="FF4D4D4D"/>
      <color rgb="FFFFCC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每升一级需要花费时间</a:t>
            </a:r>
            <a:endParaRPr lang="en-US" altLang="zh-C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大致数值框架!$C$31:$C$49</c:f>
              <c:numCache>
                <c:formatCode>0</c:formatCode>
                <c:ptCount val="19"/>
                <c:pt idx="0">
                  <c:v>10</c:v>
                </c:pt>
                <c:pt idx="1">
                  <c:v>10</c:v>
                </c:pt>
                <c:pt idx="2">
                  <c:v>10.153061224489795</c:v>
                </c:pt>
                <c:pt idx="3">
                  <c:v>10.470344387755102</c:v>
                </c:pt>
                <c:pt idx="4">
                  <c:v>10.971584278658272</c:v>
                </c:pt>
                <c:pt idx="5">
                  <c:v>11.687122383788157</c:v>
                </c:pt>
                <c:pt idx="6">
                  <c:v>12.661049249103836</c:v>
                </c:pt>
                <c:pt idx="7">
                  <c:v>13.955929285944</c:v>
                </c:pt>
                <c:pt idx="8">
                  <c:v>15.659850884809256</c:v>
                </c:pt>
                <c:pt idx="9">
                  <c:v>17.896972439782004</c:v>
                </c:pt>
                <c:pt idx="10">
                  <c:v>20.843425219502212</c:v>
                </c:pt>
                <c:pt idx="11">
                  <c:v>24.751567448158877</c:v>
                </c:pt>
                <c:pt idx="12">
                  <c:v>29.987475946807866</c:v>
                </c:pt>
                <c:pt idx="13">
                  <c:v>37.089772881578142</c:v>
                </c:pt>
                <c:pt idx="14">
                  <c:v>46.863429249021038</c:v>
                </c:pt>
                <c:pt idx="15">
                  <c:v>60.531929446652178</c:v>
                </c:pt>
                <c:pt idx="16">
                  <c:v>79.988621054504662</c:v>
                </c:pt>
                <c:pt idx="17">
                  <c:v>108.21989907374159</c:v>
                </c:pt>
                <c:pt idx="18">
                  <c:v>150.03213280677809</c:v>
                </c:pt>
              </c:numCache>
            </c:numRef>
          </c:yVal>
          <c:smooth val="0"/>
        </c:ser>
        <c:dLbls>
          <c:showLegendKey val="0"/>
          <c:showVal val="0"/>
          <c:showCatName val="0"/>
          <c:showSerName val="0"/>
          <c:showPercent val="0"/>
          <c:showBubbleSize val="0"/>
        </c:dLbls>
        <c:axId val="330574128"/>
        <c:axId val="330569648"/>
      </c:scatterChart>
      <c:valAx>
        <c:axId val="330574128"/>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0569648"/>
        <c:crosses val="autoZero"/>
        <c:crossBetween val="midCat"/>
      </c:valAx>
      <c:valAx>
        <c:axId val="33056964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057412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升级消耗时间</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大致数值框架!$C$77:$C$95</c:f>
              <c:numCache>
                <c:formatCode>0.0</c:formatCode>
                <c:ptCount val="19"/>
                <c:pt idx="0">
                  <c:v>0.52</c:v>
                </c:pt>
                <c:pt idx="1">
                  <c:v>0.53039999999999998</c:v>
                </c:pt>
                <c:pt idx="2">
                  <c:v>0.88400000000000001</c:v>
                </c:pt>
                <c:pt idx="3">
                  <c:v>2.1658000000000004</c:v>
                </c:pt>
                <c:pt idx="4">
                  <c:v>5.4714947368421054</c:v>
                </c:pt>
                <c:pt idx="5">
                  <c:v>13.900554196301567</c:v>
                </c:pt>
                <c:pt idx="6">
                  <c:v>27.80110839260313</c:v>
                </c:pt>
                <c:pt idx="7">
                  <c:v>54.013582019914651</c:v>
                </c:pt>
                <c:pt idx="8">
                  <c:v>104.84989450924608</c:v>
                </c:pt>
                <c:pt idx="9">
                  <c:v>203.34524995732576</c:v>
                </c:pt>
                <c:pt idx="10">
                  <c:v>393.98142179231866</c:v>
                </c:pt>
                <c:pt idx="11">
                  <c:v>762.54468733997146</c:v>
                </c:pt>
                <c:pt idx="12">
                  <c:v>1474.2530621906117</c:v>
                </c:pt>
                <c:pt idx="13">
                  <c:v>2846.8334994025604</c:v>
                </c:pt>
                <c:pt idx="14">
                  <c:v>5490.3217488477958</c:v>
                </c:pt>
                <c:pt idx="15">
                  <c:v>10573.95299778094</c:v>
                </c:pt>
                <c:pt idx="16">
                  <c:v>20334.524995732576</c:v>
                </c:pt>
                <c:pt idx="17">
                  <c:v>39042.287991806545</c:v>
                </c:pt>
                <c:pt idx="18">
                  <c:v>74831.051984295875</c:v>
                </c:pt>
              </c:numCache>
            </c:numRef>
          </c:yVal>
          <c:smooth val="0"/>
        </c:ser>
        <c:dLbls>
          <c:showLegendKey val="0"/>
          <c:showVal val="0"/>
          <c:showCatName val="0"/>
          <c:showSerName val="0"/>
          <c:showPercent val="0"/>
          <c:showBubbleSize val="0"/>
        </c:dLbls>
        <c:axId val="330572448"/>
        <c:axId val="330575808"/>
      </c:scatterChart>
      <c:valAx>
        <c:axId val="330572448"/>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0575808"/>
        <c:crosses val="autoZero"/>
        <c:crossBetween val="midCat"/>
      </c:valAx>
      <c:valAx>
        <c:axId val="330575808"/>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057244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tx>
            <c:strRef>
              <c:f>大致数值框架!$C$120</c:f>
              <c:strCache>
                <c:ptCount val="1"/>
                <c:pt idx="0">
                  <c:v>升级花费时间（h）</c:v>
                </c:pt>
              </c:strCache>
            </c:strRef>
          </c:tx>
          <c:spPr>
            <a:ln w="19050" cap="rnd">
              <a:solidFill>
                <a:schemeClr val="accent1"/>
              </a:solidFill>
              <a:round/>
            </a:ln>
            <a:effectLst/>
          </c:spPr>
          <c:marker>
            <c:symbol val="none"/>
          </c:marker>
          <c:yVal>
            <c:numRef>
              <c:f>大致数值框架!$C$121:$C$140</c:f>
              <c:numCache>
                <c:formatCode>0.0</c:formatCode>
                <c:ptCount val="20"/>
                <c:pt idx="0" formatCode="General">
                  <c:v>0</c:v>
                </c:pt>
                <c:pt idx="1">
                  <c:v>0</c:v>
                </c:pt>
                <c:pt idx="2">
                  <c:v>1</c:v>
                </c:pt>
                <c:pt idx="3">
                  <c:v>2</c:v>
                </c:pt>
                <c:pt idx="4">
                  <c:v>2.5</c:v>
                </c:pt>
                <c:pt idx="5">
                  <c:v>3</c:v>
                </c:pt>
                <c:pt idx="6">
                  <c:v>4</c:v>
                </c:pt>
                <c:pt idx="7">
                  <c:v>6</c:v>
                </c:pt>
                <c:pt idx="8">
                  <c:v>9</c:v>
                </c:pt>
                <c:pt idx="9">
                  <c:v>13</c:v>
                </c:pt>
                <c:pt idx="10">
                  <c:v>18</c:v>
                </c:pt>
                <c:pt idx="11">
                  <c:v>24</c:v>
                </c:pt>
                <c:pt idx="12">
                  <c:v>31</c:v>
                </c:pt>
                <c:pt idx="13">
                  <c:v>39</c:v>
                </c:pt>
                <c:pt idx="14">
                  <c:v>48</c:v>
                </c:pt>
                <c:pt idx="15">
                  <c:v>58</c:v>
                </c:pt>
                <c:pt idx="16">
                  <c:v>69</c:v>
                </c:pt>
                <c:pt idx="17">
                  <c:v>81</c:v>
                </c:pt>
                <c:pt idx="18">
                  <c:v>94</c:v>
                </c:pt>
                <c:pt idx="19">
                  <c:v>108</c:v>
                </c:pt>
              </c:numCache>
            </c:numRef>
          </c:yVal>
          <c:smooth val="0"/>
        </c:ser>
        <c:dLbls>
          <c:showLegendKey val="0"/>
          <c:showVal val="0"/>
          <c:showCatName val="0"/>
          <c:showSerName val="0"/>
          <c:showPercent val="0"/>
          <c:showBubbleSize val="0"/>
        </c:dLbls>
        <c:axId val="330905568"/>
        <c:axId val="330904448"/>
      </c:scatterChart>
      <c:valAx>
        <c:axId val="330905568"/>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0904448"/>
        <c:crosses val="autoZero"/>
        <c:crossBetween val="midCat"/>
      </c:valAx>
      <c:valAx>
        <c:axId val="3309044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090556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xVal>
            <c:numRef>
              <c:f>资源领取规则!$H$124:$H$223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资源领取规则!$I$124:$I$223</c:f>
              <c:numCache>
                <c:formatCode>0.00%</c:formatCode>
                <c:ptCount val="100"/>
                <c:pt idx="0">
                  <c:v>3.1531531531531529E-2</c:v>
                </c:pt>
                <c:pt idx="1">
                  <c:v>4.0178571428571432E-2</c:v>
                </c:pt>
                <c:pt idx="2">
                  <c:v>4.8672566371681415E-2</c:v>
                </c:pt>
                <c:pt idx="3">
                  <c:v>5.701754385964912E-2</c:v>
                </c:pt>
                <c:pt idx="4">
                  <c:v>6.5217391304347824E-2</c:v>
                </c:pt>
                <c:pt idx="5">
                  <c:v>7.3275862068965511E-2</c:v>
                </c:pt>
                <c:pt idx="6">
                  <c:v>8.11965811965812E-2</c:v>
                </c:pt>
                <c:pt idx="7">
                  <c:v>8.8983050847457626E-2</c:v>
                </c:pt>
                <c:pt idx="8">
                  <c:v>9.6638655462184878E-2</c:v>
                </c:pt>
                <c:pt idx="9">
                  <c:v>0.10416666666666667</c:v>
                </c:pt>
                <c:pt idx="10">
                  <c:v>0.1115702479338843</c:v>
                </c:pt>
                <c:pt idx="11">
                  <c:v>0.11885245901639344</c:v>
                </c:pt>
                <c:pt idx="12">
                  <c:v>0.12601626016260162</c:v>
                </c:pt>
                <c:pt idx="13">
                  <c:v>0.13306451612903225</c:v>
                </c:pt>
                <c:pt idx="14">
                  <c:v>0.14000000000000001</c:v>
                </c:pt>
                <c:pt idx="15">
                  <c:v>0.14682539682539683</c:v>
                </c:pt>
                <c:pt idx="16">
                  <c:v>0.15354330708661418</c:v>
                </c:pt>
                <c:pt idx="17">
                  <c:v>0.16015625</c:v>
                </c:pt>
                <c:pt idx="18">
                  <c:v>0.16666666666666666</c:v>
                </c:pt>
                <c:pt idx="19">
                  <c:v>0.17307692307692307</c:v>
                </c:pt>
                <c:pt idx="20">
                  <c:v>0.17938931297709923</c:v>
                </c:pt>
                <c:pt idx="21">
                  <c:v>0.18560606060606061</c:v>
                </c:pt>
                <c:pt idx="22">
                  <c:v>0.19172932330827067</c:v>
                </c:pt>
                <c:pt idx="23">
                  <c:v>0.19776119402985073</c:v>
                </c:pt>
                <c:pt idx="24">
                  <c:v>0.20370370370370369</c:v>
                </c:pt>
                <c:pt idx="25">
                  <c:v>0.20955882352941177</c:v>
                </c:pt>
                <c:pt idx="26">
                  <c:v>0.21532846715328466</c:v>
                </c:pt>
                <c:pt idx="27">
                  <c:v>0.2210144927536232</c:v>
                </c:pt>
                <c:pt idx="28">
                  <c:v>0.22661870503597123</c:v>
                </c:pt>
                <c:pt idx="29">
                  <c:v>0.23214285714285715</c:v>
                </c:pt>
                <c:pt idx="30">
                  <c:v>0.23758865248226951</c:v>
                </c:pt>
                <c:pt idx="31">
                  <c:v>0.24295774647887325</c:v>
                </c:pt>
                <c:pt idx="32">
                  <c:v>0.24825174825174826</c:v>
                </c:pt>
                <c:pt idx="33">
                  <c:v>0.25347222222222221</c:v>
                </c:pt>
                <c:pt idx="34">
                  <c:v>0.25862068965517243</c:v>
                </c:pt>
                <c:pt idx="35">
                  <c:v>0.2636986301369863</c:v>
                </c:pt>
                <c:pt idx="36">
                  <c:v>0.2687074829931973</c:v>
                </c:pt>
                <c:pt idx="37">
                  <c:v>0.27364864864864863</c:v>
                </c:pt>
                <c:pt idx="38">
                  <c:v>0.27852348993288589</c:v>
                </c:pt>
                <c:pt idx="39">
                  <c:v>0.28333333333333333</c:v>
                </c:pt>
                <c:pt idx="40">
                  <c:v>0.28807947019867547</c:v>
                </c:pt>
                <c:pt idx="41">
                  <c:v>0.29276315789473684</c:v>
                </c:pt>
                <c:pt idx="42">
                  <c:v>0.29738562091503268</c:v>
                </c:pt>
                <c:pt idx="43">
                  <c:v>0.30194805194805197</c:v>
                </c:pt>
                <c:pt idx="44">
                  <c:v>0.30645161290322581</c:v>
                </c:pt>
                <c:pt idx="45">
                  <c:v>0.3108974358974359</c:v>
                </c:pt>
                <c:pt idx="46">
                  <c:v>0.31528662420382164</c:v>
                </c:pt>
                <c:pt idx="47">
                  <c:v>0.31962025316455694</c:v>
                </c:pt>
                <c:pt idx="48">
                  <c:v>0.32389937106918237</c:v>
                </c:pt>
                <c:pt idx="49">
                  <c:v>0.328125</c:v>
                </c:pt>
                <c:pt idx="50">
                  <c:v>0.33229813664596275</c:v>
                </c:pt>
                <c:pt idx="51">
                  <c:v>0.33641975308641975</c:v>
                </c:pt>
                <c:pt idx="52">
                  <c:v>0.34049079754601225</c:v>
                </c:pt>
                <c:pt idx="53">
                  <c:v>0.34451219512195119</c:v>
                </c:pt>
                <c:pt idx="54">
                  <c:v>0.34848484848484851</c:v>
                </c:pt>
                <c:pt idx="55">
                  <c:v>0.35240963855421686</c:v>
                </c:pt>
                <c:pt idx="56">
                  <c:v>0.35628742514970058</c:v>
                </c:pt>
                <c:pt idx="57">
                  <c:v>0.36011904761904762</c:v>
                </c:pt>
                <c:pt idx="58">
                  <c:v>0.36390532544378701</c:v>
                </c:pt>
                <c:pt idx="59">
                  <c:v>0.36764705882352944</c:v>
                </c:pt>
                <c:pt idx="60">
                  <c:v>0.37134502923976609</c:v>
                </c:pt>
                <c:pt idx="61">
                  <c:v>0.375</c:v>
                </c:pt>
                <c:pt idx="62">
                  <c:v>0.37861271676300579</c:v>
                </c:pt>
                <c:pt idx="63">
                  <c:v>0.38218390804597702</c:v>
                </c:pt>
                <c:pt idx="64">
                  <c:v>0.38571428571428573</c:v>
                </c:pt>
                <c:pt idx="65">
                  <c:v>0.38920454545454547</c:v>
                </c:pt>
                <c:pt idx="66">
                  <c:v>0.39265536723163841</c:v>
                </c:pt>
                <c:pt idx="67">
                  <c:v>0.3960674157303371</c:v>
                </c:pt>
                <c:pt idx="68">
                  <c:v>0.3994413407821229</c:v>
                </c:pt>
                <c:pt idx="69">
                  <c:v>0.40277777777777779</c:v>
                </c:pt>
                <c:pt idx="70">
                  <c:v>0.40607734806629836</c:v>
                </c:pt>
                <c:pt idx="71">
                  <c:v>0.40934065934065933</c:v>
                </c:pt>
                <c:pt idx="72">
                  <c:v>0.41256830601092898</c:v>
                </c:pt>
                <c:pt idx="73">
                  <c:v>0.41576086956521741</c:v>
                </c:pt>
                <c:pt idx="74">
                  <c:v>0.41891891891891891</c:v>
                </c:pt>
                <c:pt idx="75">
                  <c:v>0.42204301075268819</c:v>
                </c:pt>
                <c:pt idx="76">
                  <c:v>0.42513368983957217</c:v>
                </c:pt>
                <c:pt idx="77">
                  <c:v>0.42819148936170215</c:v>
                </c:pt>
                <c:pt idx="78">
                  <c:v>0.43121693121693122</c:v>
                </c:pt>
                <c:pt idx="79">
                  <c:v>0.43421052631578949</c:v>
                </c:pt>
                <c:pt idx="80">
                  <c:v>0.43717277486910994</c:v>
                </c:pt>
                <c:pt idx="81">
                  <c:v>0.44010416666666669</c:v>
                </c:pt>
                <c:pt idx="82">
                  <c:v>0.44300518134715028</c:v>
                </c:pt>
                <c:pt idx="83">
                  <c:v>0.44587628865979384</c:v>
                </c:pt>
                <c:pt idx="84">
                  <c:v>0.44871794871794873</c:v>
                </c:pt>
                <c:pt idx="85">
                  <c:v>0.45153061224489793</c:v>
                </c:pt>
                <c:pt idx="86">
                  <c:v>0.45431472081218272</c:v>
                </c:pt>
                <c:pt idx="87">
                  <c:v>0.45707070707070707</c:v>
                </c:pt>
                <c:pt idx="88">
                  <c:v>0.45979899497487436</c:v>
                </c:pt>
                <c:pt idx="89">
                  <c:v>0.46250000000000002</c:v>
                </c:pt>
                <c:pt idx="90">
                  <c:v>0.46517412935323382</c:v>
                </c:pt>
                <c:pt idx="91">
                  <c:v>0.46782178217821785</c:v>
                </c:pt>
                <c:pt idx="92">
                  <c:v>0.47044334975369456</c:v>
                </c:pt>
                <c:pt idx="93">
                  <c:v>0.47303921568627449</c:v>
                </c:pt>
                <c:pt idx="94">
                  <c:v>0.47560975609756095</c:v>
                </c:pt>
                <c:pt idx="95">
                  <c:v>0.47815533980582525</c:v>
                </c:pt>
                <c:pt idx="96">
                  <c:v>0.48067632850241548</c:v>
                </c:pt>
                <c:pt idx="97">
                  <c:v>0.48317307692307693</c:v>
                </c:pt>
                <c:pt idx="98">
                  <c:v>0.48564593301435405</c:v>
                </c:pt>
                <c:pt idx="99">
                  <c:v>0.48809523809523808</c:v>
                </c:pt>
              </c:numCache>
            </c:numRef>
          </c:yVal>
          <c:smooth val="0"/>
        </c:ser>
        <c:dLbls>
          <c:showLegendKey val="0"/>
          <c:showVal val="0"/>
          <c:showCatName val="0"/>
          <c:showSerName val="0"/>
          <c:showPercent val="0"/>
          <c:showBubbleSize val="0"/>
        </c:dLbls>
        <c:axId val="330911728"/>
        <c:axId val="330911168"/>
      </c:scatterChart>
      <c:valAx>
        <c:axId val="3309117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0911168"/>
        <c:crosses val="autoZero"/>
        <c:crossBetween val="midCat"/>
      </c:valAx>
      <c:valAx>
        <c:axId val="330911168"/>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3091172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tx>
            <c:strRef>
              <c:f>资源领取规则!$G$23</c:f>
              <c:strCache>
                <c:ptCount val="1"/>
                <c:pt idx="0">
                  <c:v>4人理论占股（转化为贡献值）</c:v>
                </c:pt>
              </c:strCache>
            </c:strRef>
          </c:tx>
          <c:spPr>
            <a:ln w="19050" cap="rnd">
              <a:solidFill>
                <a:schemeClr val="accent1"/>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资源领取规则!$G$24:$G$123</c:f>
              <c:numCache>
                <c:formatCode>0.00%</c:formatCode>
                <c:ptCount val="100"/>
                <c:pt idx="0">
                  <c:v>0.4</c:v>
                </c:pt>
                <c:pt idx="1">
                  <c:v>0.5</c:v>
                </c:pt>
                <c:pt idx="2">
                  <c:v>0.5714285714285714</c:v>
                </c:pt>
                <c:pt idx="3">
                  <c:v>0.625</c:v>
                </c:pt>
                <c:pt idx="4">
                  <c:v>0.66666666666666663</c:v>
                </c:pt>
                <c:pt idx="5">
                  <c:v>0.7</c:v>
                </c:pt>
                <c:pt idx="6">
                  <c:v>0.72727272727272729</c:v>
                </c:pt>
                <c:pt idx="7">
                  <c:v>0.75</c:v>
                </c:pt>
                <c:pt idx="8">
                  <c:v>0.76923076923076927</c:v>
                </c:pt>
                <c:pt idx="9">
                  <c:v>0.7857142857142857</c:v>
                </c:pt>
                <c:pt idx="10">
                  <c:v>0.8</c:v>
                </c:pt>
                <c:pt idx="11">
                  <c:v>0.8125</c:v>
                </c:pt>
                <c:pt idx="12">
                  <c:v>0.82352941176470584</c:v>
                </c:pt>
                <c:pt idx="13">
                  <c:v>0.83333333333333337</c:v>
                </c:pt>
                <c:pt idx="14">
                  <c:v>0.84210526315789469</c:v>
                </c:pt>
                <c:pt idx="15">
                  <c:v>0.85</c:v>
                </c:pt>
                <c:pt idx="16">
                  <c:v>0.8571428571428571</c:v>
                </c:pt>
                <c:pt idx="17">
                  <c:v>0.86363636363636365</c:v>
                </c:pt>
                <c:pt idx="18">
                  <c:v>0.86956521739130432</c:v>
                </c:pt>
                <c:pt idx="19">
                  <c:v>0.875</c:v>
                </c:pt>
                <c:pt idx="20">
                  <c:v>0.88</c:v>
                </c:pt>
                <c:pt idx="21">
                  <c:v>0.88461538461538458</c:v>
                </c:pt>
                <c:pt idx="22">
                  <c:v>0.88888888888888884</c:v>
                </c:pt>
                <c:pt idx="23">
                  <c:v>0.8928571428571429</c:v>
                </c:pt>
                <c:pt idx="24">
                  <c:v>0.89655172413793105</c:v>
                </c:pt>
                <c:pt idx="25">
                  <c:v>0.9</c:v>
                </c:pt>
                <c:pt idx="26">
                  <c:v>0.90322580645161288</c:v>
                </c:pt>
                <c:pt idx="27">
                  <c:v>0.90625</c:v>
                </c:pt>
                <c:pt idx="28">
                  <c:v>0.90909090909090906</c:v>
                </c:pt>
                <c:pt idx="29">
                  <c:v>0.91176470588235292</c:v>
                </c:pt>
                <c:pt idx="30">
                  <c:v>0.91428571428571426</c:v>
                </c:pt>
                <c:pt idx="31">
                  <c:v>0.91666666666666663</c:v>
                </c:pt>
                <c:pt idx="32">
                  <c:v>0.91891891891891897</c:v>
                </c:pt>
                <c:pt idx="33">
                  <c:v>0.92105263157894735</c:v>
                </c:pt>
                <c:pt idx="34">
                  <c:v>0.92307692307692313</c:v>
                </c:pt>
                <c:pt idx="35">
                  <c:v>0.92500000000000004</c:v>
                </c:pt>
                <c:pt idx="36">
                  <c:v>0.92682926829268297</c:v>
                </c:pt>
                <c:pt idx="37">
                  <c:v>0.9285714285714286</c:v>
                </c:pt>
                <c:pt idx="38">
                  <c:v>0.93023255813953487</c:v>
                </c:pt>
                <c:pt idx="39">
                  <c:v>0.93181818181818177</c:v>
                </c:pt>
                <c:pt idx="40">
                  <c:v>0.93333333333333335</c:v>
                </c:pt>
                <c:pt idx="41">
                  <c:v>0.93478260869565222</c:v>
                </c:pt>
                <c:pt idx="42">
                  <c:v>0.93617021276595747</c:v>
                </c:pt>
                <c:pt idx="43">
                  <c:v>0.9375</c:v>
                </c:pt>
                <c:pt idx="44">
                  <c:v>0.93877551020408168</c:v>
                </c:pt>
                <c:pt idx="45">
                  <c:v>0.94</c:v>
                </c:pt>
                <c:pt idx="46">
                  <c:v>0.94117647058823528</c:v>
                </c:pt>
                <c:pt idx="47">
                  <c:v>0.94230769230769229</c:v>
                </c:pt>
                <c:pt idx="48">
                  <c:v>0.94339622641509435</c:v>
                </c:pt>
                <c:pt idx="49">
                  <c:v>0.94444444444444442</c:v>
                </c:pt>
                <c:pt idx="50">
                  <c:v>0.94545454545454544</c:v>
                </c:pt>
                <c:pt idx="51">
                  <c:v>0.9464285714285714</c:v>
                </c:pt>
                <c:pt idx="52">
                  <c:v>0.94736842105263153</c:v>
                </c:pt>
                <c:pt idx="53">
                  <c:v>0.94827586206896552</c:v>
                </c:pt>
                <c:pt idx="54">
                  <c:v>0.94915254237288138</c:v>
                </c:pt>
                <c:pt idx="55">
                  <c:v>0.95</c:v>
                </c:pt>
                <c:pt idx="56">
                  <c:v>0.95081967213114749</c:v>
                </c:pt>
                <c:pt idx="57">
                  <c:v>0.95161290322580649</c:v>
                </c:pt>
                <c:pt idx="58">
                  <c:v>0.95238095238095233</c:v>
                </c:pt>
                <c:pt idx="59">
                  <c:v>0.953125</c:v>
                </c:pt>
                <c:pt idx="60">
                  <c:v>0.9538461538461539</c:v>
                </c:pt>
                <c:pt idx="61">
                  <c:v>0.95454545454545459</c:v>
                </c:pt>
                <c:pt idx="62">
                  <c:v>0.95522388059701491</c:v>
                </c:pt>
                <c:pt idx="63">
                  <c:v>0.95588235294117652</c:v>
                </c:pt>
                <c:pt idx="64">
                  <c:v>0.95652173913043481</c:v>
                </c:pt>
                <c:pt idx="65">
                  <c:v>0.95714285714285718</c:v>
                </c:pt>
                <c:pt idx="66">
                  <c:v>0.95774647887323938</c:v>
                </c:pt>
                <c:pt idx="67">
                  <c:v>0.95833333333333337</c:v>
                </c:pt>
                <c:pt idx="68">
                  <c:v>0.95890410958904104</c:v>
                </c:pt>
                <c:pt idx="69">
                  <c:v>0.95945945945945943</c:v>
                </c:pt>
                <c:pt idx="70">
                  <c:v>0.96</c:v>
                </c:pt>
                <c:pt idx="71">
                  <c:v>0.96052631578947367</c:v>
                </c:pt>
                <c:pt idx="72">
                  <c:v>0.96103896103896103</c:v>
                </c:pt>
                <c:pt idx="73">
                  <c:v>0.96153846153846156</c:v>
                </c:pt>
                <c:pt idx="74">
                  <c:v>0.96202531645569622</c:v>
                </c:pt>
                <c:pt idx="75">
                  <c:v>0.96250000000000002</c:v>
                </c:pt>
                <c:pt idx="76">
                  <c:v>0.96296296296296291</c:v>
                </c:pt>
                <c:pt idx="77">
                  <c:v>0.96341463414634143</c:v>
                </c:pt>
                <c:pt idx="78">
                  <c:v>0.96385542168674698</c:v>
                </c:pt>
                <c:pt idx="79">
                  <c:v>0.9642857142857143</c:v>
                </c:pt>
                <c:pt idx="80">
                  <c:v>0.96470588235294119</c:v>
                </c:pt>
                <c:pt idx="81">
                  <c:v>0.96511627906976749</c:v>
                </c:pt>
                <c:pt idx="82">
                  <c:v>0.96551724137931039</c:v>
                </c:pt>
                <c:pt idx="83">
                  <c:v>0.96590909090909094</c:v>
                </c:pt>
                <c:pt idx="84">
                  <c:v>0.9662921348314607</c:v>
                </c:pt>
                <c:pt idx="85">
                  <c:v>0.96666666666666667</c:v>
                </c:pt>
                <c:pt idx="86">
                  <c:v>0.96703296703296704</c:v>
                </c:pt>
                <c:pt idx="87">
                  <c:v>0.96739130434782605</c:v>
                </c:pt>
                <c:pt idx="88">
                  <c:v>0.967741935483871</c:v>
                </c:pt>
                <c:pt idx="89">
                  <c:v>0.96808510638297873</c:v>
                </c:pt>
                <c:pt idx="90">
                  <c:v>0.96842105263157896</c:v>
                </c:pt>
                <c:pt idx="91">
                  <c:v>0.96875</c:v>
                </c:pt>
                <c:pt idx="92">
                  <c:v>0.96907216494845361</c:v>
                </c:pt>
                <c:pt idx="93">
                  <c:v>0.96938775510204078</c:v>
                </c:pt>
                <c:pt idx="94">
                  <c:v>0.96969696969696972</c:v>
                </c:pt>
                <c:pt idx="95">
                  <c:v>0.97</c:v>
                </c:pt>
                <c:pt idx="96">
                  <c:v>0.97029702970297027</c:v>
                </c:pt>
                <c:pt idx="97">
                  <c:v>0.97058823529411764</c:v>
                </c:pt>
                <c:pt idx="98">
                  <c:v>0.970873786407767</c:v>
                </c:pt>
                <c:pt idx="99">
                  <c:v>0.97115384615384615</c:v>
                </c:pt>
              </c:numCache>
            </c:numRef>
          </c:yVal>
          <c:smooth val="0"/>
        </c:ser>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0.34</c:v>
                </c:pt>
                <c:pt idx="1">
                  <c:v>0.4</c:v>
                </c:pt>
                <c:pt idx="2">
                  <c:v>0.44285714285714284</c:v>
                </c:pt>
                <c:pt idx="3">
                  <c:v>0.47499999999999998</c:v>
                </c:pt>
                <c:pt idx="4">
                  <c:v>0.5</c:v>
                </c:pt>
                <c:pt idx="5">
                  <c:v>0.52</c:v>
                </c:pt>
                <c:pt idx="6">
                  <c:v>0.53636363636363638</c:v>
                </c:pt>
                <c:pt idx="7">
                  <c:v>0.55000000000000004</c:v>
                </c:pt>
                <c:pt idx="8">
                  <c:v>0.56153846153846154</c:v>
                </c:pt>
                <c:pt idx="9">
                  <c:v>0.5714285714285714</c:v>
                </c:pt>
                <c:pt idx="10">
                  <c:v>0.58000000000000007</c:v>
                </c:pt>
                <c:pt idx="11">
                  <c:v>0.58749999999999991</c:v>
                </c:pt>
                <c:pt idx="12">
                  <c:v>0.59411764705882342</c:v>
                </c:pt>
                <c:pt idx="13">
                  <c:v>0.60000000000000009</c:v>
                </c:pt>
                <c:pt idx="14">
                  <c:v>0.60526315789473673</c:v>
                </c:pt>
                <c:pt idx="15">
                  <c:v>0.61</c:v>
                </c:pt>
                <c:pt idx="16">
                  <c:v>0.61428571428571432</c:v>
                </c:pt>
                <c:pt idx="17">
                  <c:v>0.61818181818181817</c:v>
                </c:pt>
                <c:pt idx="18">
                  <c:v>0.62173913043478257</c:v>
                </c:pt>
                <c:pt idx="19">
                  <c:v>0.625</c:v>
                </c:pt>
                <c:pt idx="20">
                  <c:v>0.628</c:v>
                </c:pt>
                <c:pt idx="21">
                  <c:v>0.63076923076923075</c:v>
                </c:pt>
                <c:pt idx="22">
                  <c:v>0.6333333333333333</c:v>
                </c:pt>
                <c:pt idx="23">
                  <c:v>0.63571428571428568</c:v>
                </c:pt>
                <c:pt idx="24">
                  <c:v>0.63793103448275867</c:v>
                </c:pt>
                <c:pt idx="25">
                  <c:v>0.64</c:v>
                </c:pt>
                <c:pt idx="26">
                  <c:v>0.64193548387096766</c:v>
                </c:pt>
                <c:pt idx="27">
                  <c:v>0.64375000000000004</c:v>
                </c:pt>
                <c:pt idx="28">
                  <c:v>0.6454545454545455</c:v>
                </c:pt>
                <c:pt idx="29">
                  <c:v>0.64705882352941169</c:v>
                </c:pt>
                <c:pt idx="30">
                  <c:v>0.64857142857142858</c:v>
                </c:pt>
                <c:pt idx="31">
                  <c:v>0.64999999999999991</c:v>
                </c:pt>
                <c:pt idx="32">
                  <c:v>0.65135135135135136</c:v>
                </c:pt>
                <c:pt idx="33">
                  <c:v>0.65263157894736845</c:v>
                </c:pt>
                <c:pt idx="34">
                  <c:v>0.65384615384615385</c:v>
                </c:pt>
                <c:pt idx="35">
                  <c:v>0.65500000000000003</c:v>
                </c:pt>
                <c:pt idx="36">
                  <c:v>0.65609756097560978</c:v>
                </c:pt>
                <c:pt idx="37">
                  <c:v>0.65714285714285714</c:v>
                </c:pt>
                <c:pt idx="38">
                  <c:v>0.6581395348837209</c:v>
                </c:pt>
                <c:pt idx="39">
                  <c:v>0.65909090909090906</c:v>
                </c:pt>
                <c:pt idx="40">
                  <c:v>0.65999999999999992</c:v>
                </c:pt>
                <c:pt idx="41">
                  <c:v>0.66086956521739126</c:v>
                </c:pt>
                <c:pt idx="42">
                  <c:v>0.66170212765957448</c:v>
                </c:pt>
                <c:pt idx="43">
                  <c:v>0.66249999999999998</c:v>
                </c:pt>
                <c:pt idx="44">
                  <c:v>0.66326530612244894</c:v>
                </c:pt>
                <c:pt idx="45">
                  <c:v>0.66399999999999992</c:v>
                </c:pt>
                <c:pt idx="46">
                  <c:v>0.66470588235294115</c:v>
                </c:pt>
                <c:pt idx="47">
                  <c:v>0.66538461538461535</c:v>
                </c:pt>
                <c:pt idx="48">
                  <c:v>0.66603773584905657</c:v>
                </c:pt>
                <c:pt idx="49">
                  <c:v>0.66666666666666663</c:v>
                </c:pt>
                <c:pt idx="50">
                  <c:v>0.66727272727272724</c:v>
                </c:pt>
                <c:pt idx="51">
                  <c:v>0.66785714285714282</c:v>
                </c:pt>
                <c:pt idx="52">
                  <c:v>0.66842105263157892</c:v>
                </c:pt>
                <c:pt idx="53">
                  <c:v>0.66896551724137931</c:v>
                </c:pt>
                <c:pt idx="54">
                  <c:v>0.66949152542372881</c:v>
                </c:pt>
                <c:pt idx="55">
                  <c:v>0.66999999999999993</c:v>
                </c:pt>
                <c:pt idx="56">
                  <c:v>0.6704918032786884</c:v>
                </c:pt>
                <c:pt idx="57">
                  <c:v>0.67096774193548381</c:v>
                </c:pt>
                <c:pt idx="58">
                  <c:v>0.67142857142857137</c:v>
                </c:pt>
                <c:pt idx="59">
                  <c:v>0.671875</c:v>
                </c:pt>
                <c:pt idx="60">
                  <c:v>0.67230769230769227</c:v>
                </c:pt>
                <c:pt idx="61">
                  <c:v>0.67272727272727273</c:v>
                </c:pt>
                <c:pt idx="62">
                  <c:v>0.67313432835820897</c:v>
                </c:pt>
                <c:pt idx="63">
                  <c:v>0.67352941176470593</c:v>
                </c:pt>
                <c:pt idx="64">
                  <c:v>0.67391304347826086</c:v>
                </c:pt>
                <c:pt idx="65">
                  <c:v>0.67428571428571438</c:v>
                </c:pt>
                <c:pt idx="66">
                  <c:v>0.67464788732394365</c:v>
                </c:pt>
                <c:pt idx="67">
                  <c:v>0.67500000000000004</c:v>
                </c:pt>
                <c:pt idx="68">
                  <c:v>0.6753424657534246</c:v>
                </c:pt>
                <c:pt idx="69">
                  <c:v>0.67567567567567566</c:v>
                </c:pt>
                <c:pt idx="70">
                  <c:v>0.67599999999999993</c:v>
                </c:pt>
                <c:pt idx="71">
                  <c:v>0.6763157894736842</c:v>
                </c:pt>
                <c:pt idx="72">
                  <c:v>0.67662337662337668</c:v>
                </c:pt>
                <c:pt idx="73">
                  <c:v>0.67692307692307696</c:v>
                </c:pt>
                <c:pt idx="74">
                  <c:v>0.67721518987341778</c:v>
                </c:pt>
                <c:pt idx="75">
                  <c:v>0.67749999999999999</c:v>
                </c:pt>
                <c:pt idx="76">
                  <c:v>0.67777777777777781</c:v>
                </c:pt>
                <c:pt idx="77">
                  <c:v>0.67804878048780481</c:v>
                </c:pt>
                <c:pt idx="78">
                  <c:v>0.67831325301204815</c:v>
                </c:pt>
                <c:pt idx="79">
                  <c:v>0.6785714285714286</c:v>
                </c:pt>
                <c:pt idx="80">
                  <c:v>0.67882352941176471</c:v>
                </c:pt>
                <c:pt idx="81">
                  <c:v>0.67906976744186043</c:v>
                </c:pt>
                <c:pt idx="82">
                  <c:v>0.67931034482758623</c:v>
                </c:pt>
                <c:pt idx="83">
                  <c:v>0.67954545454545456</c:v>
                </c:pt>
                <c:pt idx="84">
                  <c:v>0.6797752808988764</c:v>
                </c:pt>
                <c:pt idx="85">
                  <c:v>0.67999999999999994</c:v>
                </c:pt>
                <c:pt idx="86">
                  <c:v>0.68021978021978025</c:v>
                </c:pt>
                <c:pt idx="87">
                  <c:v>0.68043478260869561</c:v>
                </c:pt>
                <c:pt idx="88">
                  <c:v>0.6806451612903226</c:v>
                </c:pt>
                <c:pt idx="89">
                  <c:v>0.68085106382978722</c:v>
                </c:pt>
                <c:pt idx="90">
                  <c:v>0.68105263157894735</c:v>
                </c:pt>
                <c:pt idx="91">
                  <c:v>0.68124999999999991</c:v>
                </c:pt>
                <c:pt idx="92">
                  <c:v>0.68144329896907219</c:v>
                </c:pt>
                <c:pt idx="93">
                  <c:v>0.68163265306122445</c:v>
                </c:pt>
                <c:pt idx="94">
                  <c:v>0.68181818181818188</c:v>
                </c:pt>
                <c:pt idx="95">
                  <c:v>0.68199999999999994</c:v>
                </c:pt>
                <c:pt idx="96">
                  <c:v>0.68217821782178212</c:v>
                </c:pt>
                <c:pt idx="97">
                  <c:v>0.68235294117647061</c:v>
                </c:pt>
                <c:pt idx="98">
                  <c:v>0.68252427184466025</c:v>
                </c:pt>
                <c:pt idx="99">
                  <c:v>0.68269230769230771</c:v>
                </c:pt>
              </c:numCache>
            </c:numRef>
          </c:yVal>
          <c:smooth val="0"/>
        </c:ser>
        <c:dLbls>
          <c:showLegendKey val="0"/>
          <c:showVal val="0"/>
          <c:showCatName val="0"/>
          <c:showSerName val="0"/>
          <c:showPercent val="0"/>
          <c:showBubbleSize val="0"/>
        </c:dLbls>
        <c:axId val="488438976"/>
        <c:axId val="488437296"/>
      </c:scatterChart>
      <c:valAx>
        <c:axId val="48843897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488437296"/>
        <c:crosses val="autoZero"/>
        <c:crossBetween val="midCat"/>
      </c:valAx>
      <c:valAx>
        <c:axId val="48843729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48843897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0.34</c:v>
                </c:pt>
                <c:pt idx="1">
                  <c:v>0.4</c:v>
                </c:pt>
                <c:pt idx="2">
                  <c:v>0.44285714285714284</c:v>
                </c:pt>
                <c:pt idx="3">
                  <c:v>0.47499999999999998</c:v>
                </c:pt>
                <c:pt idx="4">
                  <c:v>0.5</c:v>
                </c:pt>
                <c:pt idx="5">
                  <c:v>0.52</c:v>
                </c:pt>
                <c:pt idx="6">
                  <c:v>0.53636363636363638</c:v>
                </c:pt>
                <c:pt idx="7">
                  <c:v>0.55000000000000004</c:v>
                </c:pt>
                <c:pt idx="8">
                  <c:v>0.56153846153846154</c:v>
                </c:pt>
                <c:pt idx="9">
                  <c:v>0.5714285714285714</c:v>
                </c:pt>
                <c:pt idx="10">
                  <c:v>0.58000000000000007</c:v>
                </c:pt>
                <c:pt idx="11">
                  <c:v>0.58749999999999991</c:v>
                </c:pt>
                <c:pt idx="12">
                  <c:v>0.59411764705882342</c:v>
                </c:pt>
                <c:pt idx="13">
                  <c:v>0.60000000000000009</c:v>
                </c:pt>
                <c:pt idx="14">
                  <c:v>0.60526315789473673</c:v>
                </c:pt>
                <c:pt idx="15">
                  <c:v>0.61</c:v>
                </c:pt>
                <c:pt idx="16">
                  <c:v>0.61428571428571432</c:v>
                </c:pt>
                <c:pt idx="17">
                  <c:v>0.61818181818181817</c:v>
                </c:pt>
                <c:pt idx="18">
                  <c:v>0.62173913043478257</c:v>
                </c:pt>
                <c:pt idx="19">
                  <c:v>0.625</c:v>
                </c:pt>
                <c:pt idx="20">
                  <c:v>0.628</c:v>
                </c:pt>
                <c:pt idx="21">
                  <c:v>0.63076923076923075</c:v>
                </c:pt>
                <c:pt idx="22">
                  <c:v>0.6333333333333333</c:v>
                </c:pt>
                <c:pt idx="23">
                  <c:v>0.63571428571428568</c:v>
                </c:pt>
                <c:pt idx="24">
                  <c:v>0.63793103448275867</c:v>
                </c:pt>
                <c:pt idx="25">
                  <c:v>0.64</c:v>
                </c:pt>
                <c:pt idx="26">
                  <c:v>0.64193548387096766</c:v>
                </c:pt>
                <c:pt idx="27">
                  <c:v>0.64375000000000004</c:v>
                </c:pt>
                <c:pt idx="28">
                  <c:v>0.6454545454545455</c:v>
                </c:pt>
                <c:pt idx="29">
                  <c:v>0.64705882352941169</c:v>
                </c:pt>
                <c:pt idx="30">
                  <c:v>0.64857142857142858</c:v>
                </c:pt>
                <c:pt idx="31">
                  <c:v>0.64999999999999991</c:v>
                </c:pt>
                <c:pt idx="32">
                  <c:v>0.65135135135135136</c:v>
                </c:pt>
                <c:pt idx="33">
                  <c:v>0.65263157894736845</c:v>
                </c:pt>
                <c:pt idx="34">
                  <c:v>0.65384615384615385</c:v>
                </c:pt>
                <c:pt idx="35">
                  <c:v>0.65500000000000003</c:v>
                </c:pt>
                <c:pt idx="36">
                  <c:v>0.65609756097560978</c:v>
                </c:pt>
                <c:pt idx="37">
                  <c:v>0.65714285714285714</c:v>
                </c:pt>
                <c:pt idx="38">
                  <c:v>0.6581395348837209</c:v>
                </c:pt>
                <c:pt idx="39">
                  <c:v>0.65909090909090906</c:v>
                </c:pt>
                <c:pt idx="40">
                  <c:v>0.65999999999999992</c:v>
                </c:pt>
                <c:pt idx="41">
                  <c:v>0.66086956521739126</c:v>
                </c:pt>
                <c:pt idx="42">
                  <c:v>0.66170212765957448</c:v>
                </c:pt>
                <c:pt idx="43">
                  <c:v>0.66249999999999998</c:v>
                </c:pt>
                <c:pt idx="44">
                  <c:v>0.66326530612244894</c:v>
                </c:pt>
                <c:pt idx="45">
                  <c:v>0.66399999999999992</c:v>
                </c:pt>
                <c:pt idx="46">
                  <c:v>0.66470588235294115</c:v>
                </c:pt>
                <c:pt idx="47">
                  <c:v>0.66538461538461535</c:v>
                </c:pt>
                <c:pt idx="48">
                  <c:v>0.66603773584905657</c:v>
                </c:pt>
                <c:pt idx="49">
                  <c:v>0.66666666666666663</c:v>
                </c:pt>
                <c:pt idx="50">
                  <c:v>0.66727272727272724</c:v>
                </c:pt>
                <c:pt idx="51">
                  <c:v>0.66785714285714282</c:v>
                </c:pt>
                <c:pt idx="52">
                  <c:v>0.66842105263157892</c:v>
                </c:pt>
                <c:pt idx="53">
                  <c:v>0.66896551724137931</c:v>
                </c:pt>
                <c:pt idx="54">
                  <c:v>0.66949152542372881</c:v>
                </c:pt>
                <c:pt idx="55">
                  <c:v>0.66999999999999993</c:v>
                </c:pt>
                <c:pt idx="56">
                  <c:v>0.6704918032786884</c:v>
                </c:pt>
                <c:pt idx="57">
                  <c:v>0.67096774193548381</c:v>
                </c:pt>
                <c:pt idx="58">
                  <c:v>0.67142857142857137</c:v>
                </c:pt>
                <c:pt idx="59">
                  <c:v>0.671875</c:v>
                </c:pt>
                <c:pt idx="60">
                  <c:v>0.67230769230769227</c:v>
                </c:pt>
                <c:pt idx="61">
                  <c:v>0.67272727272727273</c:v>
                </c:pt>
                <c:pt idx="62">
                  <c:v>0.67313432835820897</c:v>
                </c:pt>
                <c:pt idx="63">
                  <c:v>0.67352941176470593</c:v>
                </c:pt>
                <c:pt idx="64">
                  <c:v>0.67391304347826086</c:v>
                </c:pt>
                <c:pt idx="65">
                  <c:v>0.67428571428571438</c:v>
                </c:pt>
                <c:pt idx="66">
                  <c:v>0.67464788732394365</c:v>
                </c:pt>
                <c:pt idx="67">
                  <c:v>0.67500000000000004</c:v>
                </c:pt>
                <c:pt idx="68">
                  <c:v>0.6753424657534246</c:v>
                </c:pt>
                <c:pt idx="69">
                  <c:v>0.67567567567567566</c:v>
                </c:pt>
                <c:pt idx="70">
                  <c:v>0.67599999999999993</c:v>
                </c:pt>
                <c:pt idx="71">
                  <c:v>0.6763157894736842</c:v>
                </c:pt>
                <c:pt idx="72">
                  <c:v>0.67662337662337668</c:v>
                </c:pt>
                <c:pt idx="73">
                  <c:v>0.67692307692307696</c:v>
                </c:pt>
                <c:pt idx="74">
                  <c:v>0.67721518987341778</c:v>
                </c:pt>
                <c:pt idx="75">
                  <c:v>0.67749999999999999</c:v>
                </c:pt>
                <c:pt idx="76">
                  <c:v>0.67777777777777781</c:v>
                </c:pt>
                <c:pt idx="77">
                  <c:v>0.67804878048780481</c:v>
                </c:pt>
                <c:pt idx="78">
                  <c:v>0.67831325301204815</c:v>
                </c:pt>
                <c:pt idx="79">
                  <c:v>0.6785714285714286</c:v>
                </c:pt>
                <c:pt idx="80">
                  <c:v>0.67882352941176471</c:v>
                </c:pt>
                <c:pt idx="81">
                  <c:v>0.67906976744186043</c:v>
                </c:pt>
                <c:pt idx="82">
                  <c:v>0.67931034482758623</c:v>
                </c:pt>
                <c:pt idx="83">
                  <c:v>0.67954545454545456</c:v>
                </c:pt>
                <c:pt idx="84">
                  <c:v>0.6797752808988764</c:v>
                </c:pt>
                <c:pt idx="85">
                  <c:v>0.67999999999999994</c:v>
                </c:pt>
                <c:pt idx="86">
                  <c:v>0.68021978021978025</c:v>
                </c:pt>
                <c:pt idx="87">
                  <c:v>0.68043478260869561</c:v>
                </c:pt>
                <c:pt idx="88">
                  <c:v>0.6806451612903226</c:v>
                </c:pt>
                <c:pt idx="89">
                  <c:v>0.68085106382978722</c:v>
                </c:pt>
                <c:pt idx="90">
                  <c:v>0.68105263157894735</c:v>
                </c:pt>
                <c:pt idx="91">
                  <c:v>0.68124999999999991</c:v>
                </c:pt>
                <c:pt idx="92">
                  <c:v>0.68144329896907219</c:v>
                </c:pt>
                <c:pt idx="93">
                  <c:v>0.68163265306122445</c:v>
                </c:pt>
                <c:pt idx="94">
                  <c:v>0.68181818181818188</c:v>
                </c:pt>
                <c:pt idx="95">
                  <c:v>0.68199999999999994</c:v>
                </c:pt>
                <c:pt idx="96">
                  <c:v>0.68217821782178212</c:v>
                </c:pt>
                <c:pt idx="97">
                  <c:v>0.68235294117647061</c:v>
                </c:pt>
                <c:pt idx="98">
                  <c:v>0.68252427184466025</c:v>
                </c:pt>
                <c:pt idx="99">
                  <c:v>0.68269230769230771</c:v>
                </c:pt>
              </c:numCache>
            </c:numRef>
          </c:yVal>
          <c:smooth val="0"/>
        </c:ser>
        <c:ser>
          <c:idx val="6"/>
          <c:order val="6"/>
          <c:tx>
            <c:strRef>
              <c:f>资源领取规则!$M$23</c:f>
              <c:strCache>
                <c:ptCount val="1"/>
                <c:pt idx="0">
                  <c:v>3人乘以系数之后占股</c:v>
                </c:pt>
              </c:strCache>
            </c:strRef>
          </c:tx>
          <c:spPr>
            <a:ln w="19050" cap="rnd">
              <a:solidFill>
                <a:schemeClr val="accent1">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资源领取规则!$M$24:$M$123</c:f>
              <c:numCache>
                <c:formatCode>0.00%</c:formatCode>
                <c:ptCount val="100"/>
                <c:pt idx="0">
                  <c:v>0.43333333333333335</c:v>
                </c:pt>
                <c:pt idx="1">
                  <c:v>0.49333333333333329</c:v>
                </c:pt>
                <c:pt idx="2">
                  <c:v>0.53333333333333333</c:v>
                </c:pt>
                <c:pt idx="3">
                  <c:v>0.56190476190476191</c:v>
                </c:pt>
                <c:pt idx="4">
                  <c:v>0.58333333333333326</c:v>
                </c:pt>
                <c:pt idx="5">
                  <c:v>0.6</c:v>
                </c:pt>
                <c:pt idx="6">
                  <c:v>0.61333333333333329</c:v>
                </c:pt>
                <c:pt idx="7">
                  <c:v>0.62424242424242427</c:v>
                </c:pt>
                <c:pt idx="8">
                  <c:v>0.6333333333333333</c:v>
                </c:pt>
                <c:pt idx="9">
                  <c:v>0.64102564102564097</c:v>
                </c:pt>
                <c:pt idx="10">
                  <c:v>0.64761904761904754</c:v>
                </c:pt>
                <c:pt idx="11">
                  <c:v>0.65333333333333332</c:v>
                </c:pt>
                <c:pt idx="12">
                  <c:v>0.65833333333333333</c:v>
                </c:pt>
                <c:pt idx="13">
                  <c:v>0.66274509803921566</c:v>
                </c:pt>
                <c:pt idx="14">
                  <c:v>0.66666666666666663</c:v>
                </c:pt>
                <c:pt idx="15">
                  <c:v>0.6701754385964912</c:v>
                </c:pt>
                <c:pt idx="16">
                  <c:v>0.67333333333333334</c:v>
                </c:pt>
                <c:pt idx="17">
                  <c:v>0.67619047619047612</c:v>
                </c:pt>
                <c:pt idx="18">
                  <c:v>0.67878787878787872</c:v>
                </c:pt>
                <c:pt idx="19">
                  <c:v>0.68115942028985499</c:v>
                </c:pt>
                <c:pt idx="20">
                  <c:v>0.68333333333333324</c:v>
                </c:pt>
                <c:pt idx="21">
                  <c:v>0.68533333333333335</c:v>
                </c:pt>
                <c:pt idx="22">
                  <c:v>0.68717948717948718</c:v>
                </c:pt>
                <c:pt idx="23">
                  <c:v>0.68888888888888888</c:v>
                </c:pt>
                <c:pt idx="24">
                  <c:v>0.69047619047619047</c:v>
                </c:pt>
                <c:pt idx="25">
                  <c:v>0.69195402298850572</c:v>
                </c:pt>
                <c:pt idx="26">
                  <c:v>0.69333333333333336</c:v>
                </c:pt>
                <c:pt idx="27">
                  <c:v>0.69462365591397845</c:v>
                </c:pt>
                <c:pt idx="28">
                  <c:v>0.6958333333333333</c:v>
                </c:pt>
                <c:pt idx="29">
                  <c:v>0.69696969696969702</c:v>
                </c:pt>
                <c:pt idx="30">
                  <c:v>0.69803921568627447</c:v>
                </c:pt>
                <c:pt idx="31">
                  <c:v>0.69904761904761903</c:v>
                </c:pt>
                <c:pt idx="32">
                  <c:v>0.7</c:v>
                </c:pt>
                <c:pt idx="33">
                  <c:v>0.70090090090090085</c:v>
                </c:pt>
                <c:pt idx="34">
                  <c:v>0.70175438596491224</c:v>
                </c:pt>
                <c:pt idx="35">
                  <c:v>0.70256410256410251</c:v>
                </c:pt>
                <c:pt idx="36">
                  <c:v>0.70333333333333337</c:v>
                </c:pt>
                <c:pt idx="37">
                  <c:v>0.70406504065040654</c:v>
                </c:pt>
                <c:pt idx="38">
                  <c:v>0.7047619047619047</c:v>
                </c:pt>
                <c:pt idx="39">
                  <c:v>0.70542635658914721</c:v>
                </c:pt>
                <c:pt idx="40">
                  <c:v>0.70606060606060606</c:v>
                </c:pt>
                <c:pt idx="41">
                  <c:v>0.70666666666666667</c:v>
                </c:pt>
                <c:pt idx="42">
                  <c:v>0.70724637681159419</c:v>
                </c:pt>
                <c:pt idx="43">
                  <c:v>0.70780141843971633</c:v>
                </c:pt>
                <c:pt idx="44">
                  <c:v>0.70833333333333326</c:v>
                </c:pt>
                <c:pt idx="45">
                  <c:v>0.70884353741496597</c:v>
                </c:pt>
                <c:pt idx="46">
                  <c:v>0.70933333333333337</c:v>
                </c:pt>
                <c:pt idx="47">
                  <c:v>0.70980392156862737</c:v>
                </c:pt>
                <c:pt idx="48">
                  <c:v>0.71025641025641018</c:v>
                </c:pt>
                <c:pt idx="49">
                  <c:v>0.71069182389937113</c:v>
                </c:pt>
                <c:pt idx="50">
                  <c:v>0.71111111111111103</c:v>
                </c:pt>
                <c:pt idx="51">
                  <c:v>0.71151515151515154</c:v>
                </c:pt>
                <c:pt idx="52">
                  <c:v>0.71190476190476182</c:v>
                </c:pt>
                <c:pt idx="53">
                  <c:v>0.71228070175438596</c:v>
                </c:pt>
                <c:pt idx="54">
                  <c:v>0.71264367816091956</c:v>
                </c:pt>
                <c:pt idx="55">
                  <c:v>0.71299435028248581</c:v>
                </c:pt>
                <c:pt idx="56">
                  <c:v>0.71333333333333326</c:v>
                </c:pt>
                <c:pt idx="57">
                  <c:v>0.71366120218579232</c:v>
                </c:pt>
                <c:pt idx="58">
                  <c:v>0.71397849462365592</c:v>
                </c:pt>
                <c:pt idx="59">
                  <c:v>0.71428571428571419</c:v>
                </c:pt>
                <c:pt idx="60">
                  <c:v>0.71458333333333335</c:v>
                </c:pt>
                <c:pt idx="61">
                  <c:v>0.71487179487179486</c:v>
                </c:pt>
                <c:pt idx="62">
                  <c:v>0.7151515151515152</c:v>
                </c:pt>
                <c:pt idx="63">
                  <c:v>0.71542288557213929</c:v>
                </c:pt>
                <c:pt idx="64">
                  <c:v>0.71568627450980382</c:v>
                </c:pt>
                <c:pt idx="65">
                  <c:v>0.71594202898550718</c:v>
                </c:pt>
                <c:pt idx="66">
                  <c:v>0.71619047619047616</c:v>
                </c:pt>
                <c:pt idx="67">
                  <c:v>0.71643192488262919</c:v>
                </c:pt>
                <c:pt idx="68">
                  <c:v>0.71666666666666656</c:v>
                </c:pt>
                <c:pt idx="69">
                  <c:v>0.71689497716894968</c:v>
                </c:pt>
                <c:pt idx="70">
                  <c:v>0.71711711711711712</c:v>
                </c:pt>
                <c:pt idx="71">
                  <c:v>0.71733333333333338</c:v>
                </c:pt>
                <c:pt idx="72">
                  <c:v>0.71754385964912282</c:v>
                </c:pt>
                <c:pt idx="73">
                  <c:v>0.7177489177489178</c:v>
                </c:pt>
                <c:pt idx="74">
                  <c:v>0.71794871794871784</c:v>
                </c:pt>
                <c:pt idx="75">
                  <c:v>0.71814345991561179</c:v>
                </c:pt>
                <c:pt idx="76">
                  <c:v>0.71833333333333327</c:v>
                </c:pt>
                <c:pt idx="77">
                  <c:v>0.71851851851851845</c:v>
                </c:pt>
                <c:pt idx="78">
                  <c:v>0.71869918699186996</c:v>
                </c:pt>
                <c:pt idx="79">
                  <c:v>0.71887550200803207</c:v>
                </c:pt>
                <c:pt idx="80">
                  <c:v>0.71904761904761894</c:v>
                </c:pt>
                <c:pt idx="81">
                  <c:v>0.71921568627450971</c:v>
                </c:pt>
                <c:pt idx="82">
                  <c:v>0.7193798449612403</c:v>
                </c:pt>
                <c:pt idx="83">
                  <c:v>0.7195402298850575</c:v>
                </c:pt>
                <c:pt idx="84">
                  <c:v>0.71969696969696972</c:v>
                </c:pt>
                <c:pt idx="85">
                  <c:v>0.71985018726591754</c:v>
                </c:pt>
                <c:pt idx="86">
                  <c:v>0.72</c:v>
                </c:pt>
                <c:pt idx="87">
                  <c:v>0.72014652014652003</c:v>
                </c:pt>
                <c:pt idx="88">
                  <c:v>0.72028985507246368</c:v>
                </c:pt>
                <c:pt idx="89">
                  <c:v>0.72043010752688175</c:v>
                </c:pt>
                <c:pt idx="90">
                  <c:v>0.72056737588652475</c:v>
                </c:pt>
                <c:pt idx="91">
                  <c:v>0.72070175438596484</c:v>
                </c:pt>
                <c:pt idx="92">
                  <c:v>0.72083333333333321</c:v>
                </c:pt>
                <c:pt idx="93">
                  <c:v>0.72096219931271466</c:v>
                </c:pt>
                <c:pt idx="94">
                  <c:v>0.72108843537414968</c:v>
                </c:pt>
                <c:pt idx="95">
                  <c:v>0.72121212121212119</c:v>
                </c:pt>
                <c:pt idx="96">
                  <c:v>0.72133333333333338</c:v>
                </c:pt>
                <c:pt idx="97">
                  <c:v>0.7214521452145215</c:v>
                </c:pt>
                <c:pt idx="98">
                  <c:v>0.72156862745098027</c:v>
                </c:pt>
                <c:pt idx="99">
                  <c:v>0.72168284789644011</c:v>
                </c:pt>
              </c:numCache>
            </c:numRef>
          </c:yVal>
          <c:smooth val="0"/>
        </c:ser>
        <c:ser>
          <c:idx val="8"/>
          <c:order val="8"/>
          <c:tx>
            <c:strRef>
              <c:f>资源领取规则!$O$23</c:f>
              <c:strCache>
                <c:ptCount val="1"/>
                <c:pt idx="0">
                  <c:v>2人乘以系数之后占股</c:v>
                </c:pt>
              </c:strCache>
            </c:strRef>
          </c:tx>
          <c:spPr>
            <a:ln w="19050" cap="rnd">
              <a:solidFill>
                <a:schemeClr val="accent3">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资源领取规则!$O$24:$O$123</c:f>
              <c:numCache>
                <c:formatCode>0.00%</c:formatCode>
                <c:ptCount val="100"/>
                <c:pt idx="0">
                  <c:v>0.6</c:v>
                </c:pt>
                <c:pt idx="1">
                  <c:v>0.65</c:v>
                </c:pt>
                <c:pt idx="2">
                  <c:v>0.68</c:v>
                </c:pt>
                <c:pt idx="3">
                  <c:v>0.7</c:v>
                </c:pt>
                <c:pt idx="4">
                  <c:v>0.71428571428571419</c:v>
                </c:pt>
                <c:pt idx="5">
                  <c:v>0.72499999999999998</c:v>
                </c:pt>
                <c:pt idx="6">
                  <c:v>0.73333333333333328</c:v>
                </c:pt>
                <c:pt idx="7">
                  <c:v>0.74</c:v>
                </c:pt>
                <c:pt idx="8">
                  <c:v>0.74545454545454537</c:v>
                </c:pt>
                <c:pt idx="9">
                  <c:v>0.75</c:v>
                </c:pt>
                <c:pt idx="10">
                  <c:v>0.75384615384615383</c:v>
                </c:pt>
                <c:pt idx="11">
                  <c:v>0.75714285714285712</c:v>
                </c:pt>
                <c:pt idx="12">
                  <c:v>0.76</c:v>
                </c:pt>
                <c:pt idx="13">
                  <c:v>0.76249999999999996</c:v>
                </c:pt>
                <c:pt idx="14">
                  <c:v>0.76470588235294112</c:v>
                </c:pt>
                <c:pt idx="15">
                  <c:v>0.76666666666666661</c:v>
                </c:pt>
                <c:pt idx="16">
                  <c:v>0.76842105263157889</c:v>
                </c:pt>
                <c:pt idx="17">
                  <c:v>0.77</c:v>
                </c:pt>
                <c:pt idx="18">
                  <c:v>0.77142857142857135</c:v>
                </c:pt>
                <c:pt idx="19">
                  <c:v>0.77272727272727271</c:v>
                </c:pt>
                <c:pt idx="20">
                  <c:v>0.77391304347826084</c:v>
                </c:pt>
                <c:pt idx="21">
                  <c:v>0.77500000000000002</c:v>
                </c:pt>
                <c:pt idx="22">
                  <c:v>0.77600000000000002</c:v>
                </c:pt>
                <c:pt idx="23">
                  <c:v>0.77692307692307694</c:v>
                </c:pt>
                <c:pt idx="24">
                  <c:v>0.77777777777777768</c:v>
                </c:pt>
                <c:pt idx="25">
                  <c:v>0.77857142857142858</c:v>
                </c:pt>
                <c:pt idx="26">
                  <c:v>0.77931034482758621</c:v>
                </c:pt>
                <c:pt idx="27">
                  <c:v>0.78</c:v>
                </c:pt>
                <c:pt idx="28">
                  <c:v>0.78064516129032258</c:v>
                </c:pt>
                <c:pt idx="29">
                  <c:v>0.78125</c:v>
                </c:pt>
                <c:pt idx="30">
                  <c:v>0.78181818181818175</c:v>
                </c:pt>
                <c:pt idx="31">
                  <c:v>0.78235294117647058</c:v>
                </c:pt>
                <c:pt idx="32">
                  <c:v>0.78285714285714292</c:v>
                </c:pt>
                <c:pt idx="33">
                  <c:v>0.78333333333333333</c:v>
                </c:pt>
                <c:pt idx="34">
                  <c:v>0.78378378378378377</c:v>
                </c:pt>
                <c:pt idx="35">
                  <c:v>0.78421052631578947</c:v>
                </c:pt>
                <c:pt idx="36">
                  <c:v>0.7846153846153846</c:v>
                </c:pt>
                <c:pt idx="37">
                  <c:v>0.78499999999999992</c:v>
                </c:pt>
                <c:pt idx="38">
                  <c:v>0.78536585365853662</c:v>
                </c:pt>
                <c:pt idx="39">
                  <c:v>0.7857142857142857</c:v>
                </c:pt>
                <c:pt idx="40">
                  <c:v>0.78604651162790695</c:v>
                </c:pt>
                <c:pt idx="41">
                  <c:v>0.78636363636363638</c:v>
                </c:pt>
                <c:pt idx="42">
                  <c:v>0.78666666666666663</c:v>
                </c:pt>
                <c:pt idx="43">
                  <c:v>0.78695652173913044</c:v>
                </c:pt>
                <c:pt idx="44">
                  <c:v>0.7872340425531914</c:v>
                </c:pt>
                <c:pt idx="45">
                  <c:v>0.78749999999999998</c:v>
                </c:pt>
                <c:pt idx="46">
                  <c:v>0.78775510204081622</c:v>
                </c:pt>
                <c:pt idx="47">
                  <c:v>0.78800000000000003</c:v>
                </c:pt>
                <c:pt idx="48">
                  <c:v>0.78823529411764703</c:v>
                </c:pt>
                <c:pt idx="49">
                  <c:v>0.78846153846153844</c:v>
                </c:pt>
                <c:pt idx="50">
                  <c:v>0.78867924528301891</c:v>
                </c:pt>
                <c:pt idx="51">
                  <c:v>0.78888888888888897</c:v>
                </c:pt>
                <c:pt idx="52">
                  <c:v>0.78909090909090907</c:v>
                </c:pt>
                <c:pt idx="53">
                  <c:v>0.78928571428571426</c:v>
                </c:pt>
                <c:pt idx="54">
                  <c:v>0.78947368421052633</c:v>
                </c:pt>
                <c:pt idx="55">
                  <c:v>0.78965517241379302</c:v>
                </c:pt>
                <c:pt idx="56">
                  <c:v>0.78983050847457625</c:v>
                </c:pt>
                <c:pt idx="57">
                  <c:v>0.79</c:v>
                </c:pt>
                <c:pt idx="58">
                  <c:v>0.79016393442622945</c:v>
                </c:pt>
                <c:pt idx="59">
                  <c:v>0.79032258064516125</c:v>
                </c:pt>
                <c:pt idx="60">
                  <c:v>0.79047619047619044</c:v>
                </c:pt>
                <c:pt idx="61">
                  <c:v>0.79062499999999991</c:v>
                </c:pt>
                <c:pt idx="62">
                  <c:v>0.79076923076923078</c:v>
                </c:pt>
                <c:pt idx="63">
                  <c:v>0.79090909090909089</c:v>
                </c:pt>
                <c:pt idx="64">
                  <c:v>0.79104477611940294</c:v>
                </c:pt>
                <c:pt idx="65">
                  <c:v>0.79117647058823537</c:v>
                </c:pt>
                <c:pt idx="66">
                  <c:v>0.79130434782608705</c:v>
                </c:pt>
                <c:pt idx="67">
                  <c:v>0.79142857142857137</c:v>
                </c:pt>
                <c:pt idx="68">
                  <c:v>0.79154929577464794</c:v>
                </c:pt>
                <c:pt idx="69">
                  <c:v>0.79166666666666674</c:v>
                </c:pt>
                <c:pt idx="70">
                  <c:v>0.79178082191780819</c:v>
                </c:pt>
                <c:pt idx="71">
                  <c:v>0.79189189189189191</c:v>
                </c:pt>
                <c:pt idx="72">
                  <c:v>0.79200000000000004</c:v>
                </c:pt>
                <c:pt idx="73">
                  <c:v>0.79210526315789465</c:v>
                </c:pt>
                <c:pt idx="74">
                  <c:v>0.79220779220779214</c:v>
                </c:pt>
                <c:pt idx="75">
                  <c:v>0.79230769230769238</c:v>
                </c:pt>
                <c:pt idx="76">
                  <c:v>0.79240506329113924</c:v>
                </c:pt>
                <c:pt idx="77">
                  <c:v>0.79249999999999998</c:v>
                </c:pt>
                <c:pt idx="78">
                  <c:v>0.79259259259259252</c:v>
                </c:pt>
                <c:pt idx="79">
                  <c:v>0.79268292682926833</c:v>
                </c:pt>
                <c:pt idx="80">
                  <c:v>0.79277108433734944</c:v>
                </c:pt>
                <c:pt idx="81">
                  <c:v>0.79285714285714293</c:v>
                </c:pt>
                <c:pt idx="82">
                  <c:v>0.79294117647058826</c:v>
                </c:pt>
                <c:pt idx="83">
                  <c:v>0.79302325581395339</c:v>
                </c:pt>
                <c:pt idx="84">
                  <c:v>0.7931034482758621</c:v>
                </c:pt>
                <c:pt idx="85">
                  <c:v>0.79318181818181821</c:v>
                </c:pt>
                <c:pt idx="86">
                  <c:v>0.79325842696629212</c:v>
                </c:pt>
                <c:pt idx="87">
                  <c:v>0.79333333333333333</c:v>
                </c:pt>
                <c:pt idx="88">
                  <c:v>0.79340659340659347</c:v>
                </c:pt>
                <c:pt idx="89">
                  <c:v>0.79347826086956519</c:v>
                </c:pt>
                <c:pt idx="90">
                  <c:v>0.79354838709677411</c:v>
                </c:pt>
                <c:pt idx="91">
                  <c:v>0.79361702127659584</c:v>
                </c:pt>
                <c:pt idx="92">
                  <c:v>0.79368421052631577</c:v>
                </c:pt>
                <c:pt idx="93">
                  <c:v>0.79374999999999996</c:v>
                </c:pt>
                <c:pt idx="94">
                  <c:v>0.79381443298969079</c:v>
                </c:pt>
                <c:pt idx="95">
                  <c:v>0.79387755102040813</c:v>
                </c:pt>
                <c:pt idx="96">
                  <c:v>0.79393939393939394</c:v>
                </c:pt>
                <c:pt idx="97">
                  <c:v>0.79400000000000004</c:v>
                </c:pt>
                <c:pt idx="98">
                  <c:v>0.7940594059405941</c:v>
                </c:pt>
                <c:pt idx="99">
                  <c:v>0.79411764705882359</c:v>
                </c:pt>
              </c:numCache>
            </c:numRef>
          </c:yVal>
          <c:smooth val="0"/>
        </c:ser>
        <c:dLbls>
          <c:showLegendKey val="0"/>
          <c:showVal val="0"/>
          <c:showCatName val="0"/>
          <c:showSerName val="0"/>
          <c:showPercent val="0"/>
          <c:showBubbleSize val="0"/>
        </c:dLbls>
        <c:axId val="190509008"/>
        <c:axId val="122329472"/>
        <c:extLst>
          <c:ext xmlns:c15="http://schemas.microsoft.com/office/drawing/2012/chart" uri="{02D57815-91ED-43cb-92C2-25804820EDAC}">
            <c15:filteredScatterSeries>
              <c15:ser>
                <c:idx val="0"/>
                <c:order val="0"/>
                <c:tx>
                  <c:strRef>
                    <c:extLst>
                      <c:ext uri="{02D57815-91ED-43cb-92C2-25804820EDAC}">
                        <c15:formulaRef>
                          <c15:sqref>资源领取规则!$G$23</c15:sqref>
                        </c15:formulaRef>
                      </c:ext>
                    </c:extLst>
                    <c:strCache>
                      <c:ptCount val="1"/>
                      <c:pt idx="0">
                        <c:v>4人理论占股（转化为贡献值）</c:v>
                      </c:pt>
                    </c:strCache>
                  </c:strRef>
                </c:tx>
                <c:spPr>
                  <a:ln w="19050" cap="rnd">
                    <a:solidFill>
                      <a:schemeClr val="accent1"/>
                    </a:solidFill>
                    <a:round/>
                  </a:ln>
                  <a:effectLst/>
                </c:spPr>
                <c:marker>
                  <c:symbol val="none"/>
                </c:marker>
                <c:xVal>
                  <c:numRef>
                    <c:extLst>
                      <c:ex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c:ext uri="{02D57815-91ED-43cb-92C2-25804820EDAC}">
                        <c15:formulaRef>
                          <c15:sqref>资源领取规则!$G$24:$G$123</c15:sqref>
                        </c15:formulaRef>
                      </c:ext>
                    </c:extLst>
                    <c:numCache>
                      <c:formatCode>0.00%</c:formatCode>
                      <c:ptCount val="100"/>
                      <c:pt idx="0">
                        <c:v>0.4</c:v>
                      </c:pt>
                      <c:pt idx="1">
                        <c:v>0.5</c:v>
                      </c:pt>
                      <c:pt idx="2">
                        <c:v>0.5714285714285714</c:v>
                      </c:pt>
                      <c:pt idx="3">
                        <c:v>0.625</c:v>
                      </c:pt>
                      <c:pt idx="4">
                        <c:v>0.66666666666666663</c:v>
                      </c:pt>
                      <c:pt idx="5">
                        <c:v>0.7</c:v>
                      </c:pt>
                      <c:pt idx="6">
                        <c:v>0.72727272727272729</c:v>
                      </c:pt>
                      <c:pt idx="7">
                        <c:v>0.75</c:v>
                      </c:pt>
                      <c:pt idx="8">
                        <c:v>0.76923076923076927</c:v>
                      </c:pt>
                      <c:pt idx="9">
                        <c:v>0.7857142857142857</c:v>
                      </c:pt>
                      <c:pt idx="10">
                        <c:v>0.8</c:v>
                      </c:pt>
                      <c:pt idx="11">
                        <c:v>0.8125</c:v>
                      </c:pt>
                      <c:pt idx="12">
                        <c:v>0.82352941176470584</c:v>
                      </c:pt>
                      <c:pt idx="13">
                        <c:v>0.83333333333333337</c:v>
                      </c:pt>
                      <c:pt idx="14">
                        <c:v>0.84210526315789469</c:v>
                      </c:pt>
                      <c:pt idx="15">
                        <c:v>0.85</c:v>
                      </c:pt>
                      <c:pt idx="16">
                        <c:v>0.8571428571428571</c:v>
                      </c:pt>
                      <c:pt idx="17">
                        <c:v>0.86363636363636365</c:v>
                      </c:pt>
                      <c:pt idx="18">
                        <c:v>0.86956521739130432</c:v>
                      </c:pt>
                      <c:pt idx="19">
                        <c:v>0.875</c:v>
                      </c:pt>
                      <c:pt idx="20">
                        <c:v>0.88</c:v>
                      </c:pt>
                      <c:pt idx="21">
                        <c:v>0.88461538461538458</c:v>
                      </c:pt>
                      <c:pt idx="22">
                        <c:v>0.88888888888888884</c:v>
                      </c:pt>
                      <c:pt idx="23">
                        <c:v>0.8928571428571429</c:v>
                      </c:pt>
                      <c:pt idx="24">
                        <c:v>0.89655172413793105</c:v>
                      </c:pt>
                      <c:pt idx="25">
                        <c:v>0.9</c:v>
                      </c:pt>
                      <c:pt idx="26">
                        <c:v>0.90322580645161288</c:v>
                      </c:pt>
                      <c:pt idx="27">
                        <c:v>0.90625</c:v>
                      </c:pt>
                      <c:pt idx="28">
                        <c:v>0.90909090909090906</c:v>
                      </c:pt>
                      <c:pt idx="29">
                        <c:v>0.91176470588235292</c:v>
                      </c:pt>
                      <c:pt idx="30">
                        <c:v>0.91428571428571426</c:v>
                      </c:pt>
                      <c:pt idx="31">
                        <c:v>0.91666666666666663</c:v>
                      </c:pt>
                      <c:pt idx="32">
                        <c:v>0.91891891891891897</c:v>
                      </c:pt>
                      <c:pt idx="33">
                        <c:v>0.92105263157894735</c:v>
                      </c:pt>
                      <c:pt idx="34">
                        <c:v>0.92307692307692313</c:v>
                      </c:pt>
                      <c:pt idx="35">
                        <c:v>0.92500000000000004</c:v>
                      </c:pt>
                      <c:pt idx="36">
                        <c:v>0.92682926829268297</c:v>
                      </c:pt>
                      <c:pt idx="37">
                        <c:v>0.9285714285714286</c:v>
                      </c:pt>
                      <c:pt idx="38">
                        <c:v>0.93023255813953487</c:v>
                      </c:pt>
                      <c:pt idx="39">
                        <c:v>0.93181818181818177</c:v>
                      </c:pt>
                      <c:pt idx="40">
                        <c:v>0.93333333333333335</c:v>
                      </c:pt>
                      <c:pt idx="41">
                        <c:v>0.93478260869565222</c:v>
                      </c:pt>
                      <c:pt idx="42">
                        <c:v>0.93617021276595747</c:v>
                      </c:pt>
                      <c:pt idx="43">
                        <c:v>0.9375</c:v>
                      </c:pt>
                      <c:pt idx="44">
                        <c:v>0.93877551020408168</c:v>
                      </c:pt>
                      <c:pt idx="45">
                        <c:v>0.94</c:v>
                      </c:pt>
                      <c:pt idx="46">
                        <c:v>0.94117647058823528</c:v>
                      </c:pt>
                      <c:pt idx="47">
                        <c:v>0.94230769230769229</c:v>
                      </c:pt>
                      <c:pt idx="48">
                        <c:v>0.94339622641509435</c:v>
                      </c:pt>
                      <c:pt idx="49">
                        <c:v>0.94444444444444442</c:v>
                      </c:pt>
                      <c:pt idx="50">
                        <c:v>0.94545454545454544</c:v>
                      </c:pt>
                      <c:pt idx="51">
                        <c:v>0.9464285714285714</c:v>
                      </c:pt>
                      <c:pt idx="52">
                        <c:v>0.94736842105263153</c:v>
                      </c:pt>
                      <c:pt idx="53">
                        <c:v>0.94827586206896552</c:v>
                      </c:pt>
                      <c:pt idx="54">
                        <c:v>0.94915254237288138</c:v>
                      </c:pt>
                      <c:pt idx="55">
                        <c:v>0.95</c:v>
                      </c:pt>
                      <c:pt idx="56">
                        <c:v>0.95081967213114749</c:v>
                      </c:pt>
                      <c:pt idx="57">
                        <c:v>0.95161290322580649</c:v>
                      </c:pt>
                      <c:pt idx="58">
                        <c:v>0.95238095238095233</c:v>
                      </c:pt>
                      <c:pt idx="59">
                        <c:v>0.953125</c:v>
                      </c:pt>
                      <c:pt idx="60">
                        <c:v>0.9538461538461539</c:v>
                      </c:pt>
                      <c:pt idx="61">
                        <c:v>0.95454545454545459</c:v>
                      </c:pt>
                      <c:pt idx="62">
                        <c:v>0.95522388059701491</c:v>
                      </c:pt>
                      <c:pt idx="63">
                        <c:v>0.95588235294117652</c:v>
                      </c:pt>
                      <c:pt idx="64">
                        <c:v>0.95652173913043481</c:v>
                      </c:pt>
                      <c:pt idx="65">
                        <c:v>0.95714285714285718</c:v>
                      </c:pt>
                      <c:pt idx="66">
                        <c:v>0.95774647887323938</c:v>
                      </c:pt>
                      <c:pt idx="67">
                        <c:v>0.95833333333333337</c:v>
                      </c:pt>
                      <c:pt idx="68">
                        <c:v>0.95890410958904104</c:v>
                      </c:pt>
                      <c:pt idx="69">
                        <c:v>0.95945945945945943</c:v>
                      </c:pt>
                      <c:pt idx="70">
                        <c:v>0.96</c:v>
                      </c:pt>
                      <c:pt idx="71">
                        <c:v>0.96052631578947367</c:v>
                      </c:pt>
                      <c:pt idx="72">
                        <c:v>0.96103896103896103</c:v>
                      </c:pt>
                      <c:pt idx="73">
                        <c:v>0.96153846153846156</c:v>
                      </c:pt>
                      <c:pt idx="74">
                        <c:v>0.96202531645569622</c:v>
                      </c:pt>
                      <c:pt idx="75">
                        <c:v>0.96250000000000002</c:v>
                      </c:pt>
                      <c:pt idx="76">
                        <c:v>0.96296296296296291</c:v>
                      </c:pt>
                      <c:pt idx="77">
                        <c:v>0.96341463414634143</c:v>
                      </c:pt>
                      <c:pt idx="78">
                        <c:v>0.96385542168674698</c:v>
                      </c:pt>
                      <c:pt idx="79">
                        <c:v>0.9642857142857143</c:v>
                      </c:pt>
                      <c:pt idx="80">
                        <c:v>0.96470588235294119</c:v>
                      </c:pt>
                      <c:pt idx="81">
                        <c:v>0.96511627906976749</c:v>
                      </c:pt>
                      <c:pt idx="82">
                        <c:v>0.96551724137931039</c:v>
                      </c:pt>
                      <c:pt idx="83">
                        <c:v>0.96590909090909094</c:v>
                      </c:pt>
                      <c:pt idx="84">
                        <c:v>0.9662921348314607</c:v>
                      </c:pt>
                      <c:pt idx="85">
                        <c:v>0.96666666666666667</c:v>
                      </c:pt>
                      <c:pt idx="86">
                        <c:v>0.96703296703296704</c:v>
                      </c:pt>
                      <c:pt idx="87">
                        <c:v>0.96739130434782605</c:v>
                      </c:pt>
                      <c:pt idx="88">
                        <c:v>0.967741935483871</c:v>
                      </c:pt>
                      <c:pt idx="89">
                        <c:v>0.96808510638297873</c:v>
                      </c:pt>
                      <c:pt idx="90">
                        <c:v>0.96842105263157896</c:v>
                      </c:pt>
                      <c:pt idx="91">
                        <c:v>0.96875</c:v>
                      </c:pt>
                      <c:pt idx="92">
                        <c:v>0.96907216494845361</c:v>
                      </c:pt>
                      <c:pt idx="93">
                        <c:v>0.96938775510204078</c:v>
                      </c:pt>
                      <c:pt idx="94">
                        <c:v>0.96969696969696972</c:v>
                      </c:pt>
                      <c:pt idx="95">
                        <c:v>0.97</c:v>
                      </c:pt>
                      <c:pt idx="96">
                        <c:v>0.97029702970297027</c:v>
                      </c:pt>
                      <c:pt idx="97">
                        <c:v>0.97058823529411764</c:v>
                      </c:pt>
                      <c:pt idx="98">
                        <c:v>0.970873786407767</c:v>
                      </c:pt>
                      <c:pt idx="99">
                        <c:v>0.97115384615384615</c:v>
                      </c:pt>
                    </c:numCache>
                  </c:numRef>
                </c:yVal>
                <c:smooth val="0"/>
              </c15:ser>
            </c15:filteredScatterSeries>
            <c15:filteredScatterSeries>
              <c15:ser>
                <c:idx val="2"/>
                <c:order val="2"/>
                <c:tx>
                  <c:strRef>
                    <c:extLst xmlns:c15="http://schemas.microsoft.com/office/drawing/2012/chart">
                      <c:ext xmlns:c15="http://schemas.microsoft.com/office/drawing/2012/chart" uri="{02D57815-91ED-43cb-92C2-25804820EDAC}">
                        <c15:formulaRef>
                          <c15:sqref>资源领取规则!$I$23</c15:sqref>
                        </c15:formulaRef>
                      </c:ext>
                    </c:extLst>
                    <c:strCache>
                      <c:ptCount val="1"/>
                      <c:pt idx="0">
                        <c:v>4人其他人理论占股（转化为贡献值）</c:v>
                      </c:pt>
                    </c:strCache>
                  </c:strRef>
                </c:tx>
                <c:spPr>
                  <a:ln w="19050" cap="rnd">
                    <a:solidFill>
                      <a:schemeClr val="accent3"/>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资源领取规则!$I$24:$I$123</c15:sqref>
                        </c15:formulaRef>
                      </c:ext>
                    </c:extLst>
                    <c:numCache>
                      <c:formatCode>0.00%</c:formatCode>
                      <c:ptCount val="100"/>
                      <c:pt idx="0">
                        <c:v>0.19999999999999998</c:v>
                      </c:pt>
                      <c:pt idx="1">
                        <c:v>0.16666666666666666</c:v>
                      </c:pt>
                      <c:pt idx="2">
                        <c:v>0.14285714285714288</c:v>
                      </c:pt>
                      <c:pt idx="3">
                        <c:v>0.125</c:v>
                      </c:pt>
                      <c:pt idx="4">
                        <c:v>0.11111111111111112</c:v>
                      </c:pt>
                      <c:pt idx="5">
                        <c:v>0.10000000000000002</c:v>
                      </c:pt>
                      <c:pt idx="6">
                        <c:v>9.0909090909090898E-2</c:v>
                      </c:pt>
                      <c:pt idx="7">
                        <c:v>8.3333333333333329E-2</c:v>
                      </c:pt>
                      <c:pt idx="8">
                        <c:v>7.6923076923076913E-2</c:v>
                      </c:pt>
                      <c:pt idx="9">
                        <c:v>7.1428571428571438E-2</c:v>
                      </c:pt>
                      <c:pt idx="10">
                        <c:v>6.6666666666666652E-2</c:v>
                      </c:pt>
                      <c:pt idx="11">
                        <c:v>6.25E-2</c:v>
                      </c:pt>
                      <c:pt idx="12">
                        <c:v>5.8823529411764719E-2</c:v>
                      </c:pt>
                      <c:pt idx="13">
                        <c:v>5.5555555555555546E-2</c:v>
                      </c:pt>
                      <c:pt idx="14">
                        <c:v>5.2631578947368439E-2</c:v>
                      </c:pt>
                      <c:pt idx="15">
                        <c:v>5.000000000000001E-2</c:v>
                      </c:pt>
                      <c:pt idx="16">
                        <c:v>4.7619047619047637E-2</c:v>
                      </c:pt>
                      <c:pt idx="17">
                        <c:v>4.5454545454545449E-2</c:v>
                      </c:pt>
                      <c:pt idx="18">
                        <c:v>4.3478260869565223E-2</c:v>
                      </c:pt>
                      <c:pt idx="19">
                        <c:v>4.1666666666666664E-2</c:v>
                      </c:pt>
                      <c:pt idx="20">
                        <c:v>0.04</c:v>
                      </c:pt>
                      <c:pt idx="21">
                        <c:v>3.8461538461538471E-2</c:v>
                      </c:pt>
                      <c:pt idx="22">
                        <c:v>3.7037037037037056E-2</c:v>
                      </c:pt>
                      <c:pt idx="23">
                        <c:v>3.5714285714285698E-2</c:v>
                      </c:pt>
                      <c:pt idx="24">
                        <c:v>3.4482758620689648E-2</c:v>
                      </c:pt>
                      <c:pt idx="25">
                        <c:v>3.3333333333333326E-2</c:v>
                      </c:pt>
                      <c:pt idx="26">
                        <c:v>3.2258064516129038E-2</c:v>
                      </c:pt>
                      <c:pt idx="27">
                        <c:v>3.125E-2</c:v>
                      </c:pt>
                      <c:pt idx="28">
                        <c:v>3.0303030303030314E-2</c:v>
                      </c:pt>
                      <c:pt idx="29">
                        <c:v>2.9411764705882359E-2</c:v>
                      </c:pt>
                      <c:pt idx="30">
                        <c:v>2.8571428571428581E-2</c:v>
                      </c:pt>
                      <c:pt idx="31">
                        <c:v>2.777777777777779E-2</c:v>
                      </c:pt>
                      <c:pt idx="32">
                        <c:v>2.7027027027027011E-2</c:v>
                      </c:pt>
                      <c:pt idx="33">
                        <c:v>2.6315789473684219E-2</c:v>
                      </c:pt>
                      <c:pt idx="34">
                        <c:v>2.5641025641025623E-2</c:v>
                      </c:pt>
                      <c:pt idx="35">
                        <c:v>2.4999999999999984E-2</c:v>
                      </c:pt>
                      <c:pt idx="36">
                        <c:v>2.4390243902439008E-2</c:v>
                      </c:pt>
                      <c:pt idx="37">
                        <c:v>2.3809523809523798E-2</c:v>
                      </c:pt>
                      <c:pt idx="38">
                        <c:v>2.3255813953488375E-2</c:v>
                      </c:pt>
                      <c:pt idx="39">
                        <c:v>2.2727272727272745E-2</c:v>
                      </c:pt>
                      <c:pt idx="40">
                        <c:v>2.2222222222222216E-2</c:v>
                      </c:pt>
                      <c:pt idx="41">
                        <c:v>2.1739130434782594E-2</c:v>
                      </c:pt>
                      <c:pt idx="42">
                        <c:v>2.1276595744680844E-2</c:v>
                      </c:pt>
                      <c:pt idx="43">
                        <c:v>2.0833333333333332E-2</c:v>
                      </c:pt>
                      <c:pt idx="44">
                        <c:v>2.0408163265306107E-2</c:v>
                      </c:pt>
                      <c:pt idx="45">
                        <c:v>2.0000000000000018E-2</c:v>
                      </c:pt>
                      <c:pt idx="46">
                        <c:v>1.9607843137254905E-2</c:v>
                      </c:pt>
                      <c:pt idx="47">
                        <c:v>1.9230769230769235E-2</c:v>
                      </c:pt>
                      <c:pt idx="48">
                        <c:v>1.8867924528301883E-2</c:v>
                      </c:pt>
                      <c:pt idx="49">
                        <c:v>1.8518518518518528E-2</c:v>
                      </c:pt>
                      <c:pt idx="50">
                        <c:v>1.8181818181818188E-2</c:v>
                      </c:pt>
                      <c:pt idx="51">
                        <c:v>1.7857142857142867E-2</c:v>
                      </c:pt>
                      <c:pt idx="52">
                        <c:v>1.7543859649122823E-2</c:v>
                      </c:pt>
                      <c:pt idx="53">
                        <c:v>1.7241379310344824E-2</c:v>
                      </c:pt>
                      <c:pt idx="54">
                        <c:v>1.6949152542372874E-2</c:v>
                      </c:pt>
                      <c:pt idx="55">
                        <c:v>1.666666666666668E-2</c:v>
                      </c:pt>
                      <c:pt idx="56">
                        <c:v>1.6393442622950838E-2</c:v>
                      </c:pt>
                      <c:pt idx="57">
                        <c:v>1.6129032258064502E-2</c:v>
                      </c:pt>
                      <c:pt idx="58">
                        <c:v>1.5873015873015889E-2</c:v>
                      </c:pt>
                      <c:pt idx="59">
                        <c:v>1.5625E-2</c:v>
                      </c:pt>
                      <c:pt idx="60">
                        <c:v>1.5384615384615366E-2</c:v>
                      </c:pt>
                      <c:pt idx="61">
                        <c:v>1.5151515151515138E-2</c:v>
                      </c:pt>
                      <c:pt idx="62">
                        <c:v>1.4925373134328365E-2</c:v>
                      </c:pt>
                      <c:pt idx="63">
                        <c:v>1.4705882352941161E-2</c:v>
                      </c:pt>
                      <c:pt idx="64">
                        <c:v>1.4492753623188396E-2</c:v>
                      </c:pt>
                      <c:pt idx="65">
                        <c:v>1.4285714285714271E-2</c:v>
                      </c:pt>
                      <c:pt idx="66">
                        <c:v>1.4084507042253539E-2</c:v>
                      </c:pt>
                      <c:pt idx="67">
                        <c:v>1.3888888888888876E-2</c:v>
                      </c:pt>
                      <c:pt idx="68">
                        <c:v>1.369863013698632E-2</c:v>
                      </c:pt>
                      <c:pt idx="69">
                        <c:v>1.3513513513513523E-2</c:v>
                      </c:pt>
                      <c:pt idx="70">
                        <c:v>1.3333333333333345E-2</c:v>
                      </c:pt>
                      <c:pt idx="71">
                        <c:v>1.315789473684211E-2</c:v>
                      </c:pt>
                      <c:pt idx="72">
                        <c:v>1.2987012987012991E-2</c:v>
                      </c:pt>
                      <c:pt idx="73">
                        <c:v>1.2820512820512811E-2</c:v>
                      </c:pt>
                      <c:pt idx="74">
                        <c:v>1.2658227848101259E-2</c:v>
                      </c:pt>
                      <c:pt idx="75">
                        <c:v>1.2499999999999992E-2</c:v>
                      </c:pt>
                      <c:pt idx="76">
                        <c:v>1.2345679012345697E-2</c:v>
                      </c:pt>
                      <c:pt idx="77">
                        <c:v>1.2195121951219523E-2</c:v>
                      </c:pt>
                      <c:pt idx="78">
                        <c:v>1.204819277108434E-2</c:v>
                      </c:pt>
                      <c:pt idx="79">
                        <c:v>1.1904761904761899E-2</c:v>
                      </c:pt>
                      <c:pt idx="80">
                        <c:v>1.1764705882352936E-2</c:v>
                      </c:pt>
                      <c:pt idx="81">
                        <c:v>1.162790697674417E-2</c:v>
                      </c:pt>
                      <c:pt idx="82">
                        <c:v>1.1494252873563204E-2</c:v>
                      </c:pt>
                      <c:pt idx="83">
                        <c:v>1.1363636363636354E-2</c:v>
                      </c:pt>
                      <c:pt idx="84">
                        <c:v>1.1235955056179766E-2</c:v>
                      </c:pt>
                      <c:pt idx="85">
                        <c:v>1.1111111111111108E-2</c:v>
                      </c:pt>
                      <c:pt idx="86">
                        <c:v>1.0989010989010986E-2</c:v>
                      </c:pt>
                      <c:pt idx="87">
                        <c:v>1.0869565217391316E-2</c:v>
                      </c:pt>
                      <c:pt idx="88">
                        <c:v>1.0752688172043001E-2</c:v>
                      </c:pt>
                      <c:pt idx="89">
                        <c:v>1.0638297872340422E-2</c:v>
                      </c:pt>
                      <c:pt idx="90">
                        <c:v>1.0526315789473681E-2</c:v>
                      </c:pt>
                      <c:pt idx="91">
                        <c:v>1.0416666666666666E-2</c:v>
                      </c:pt>
                      <c:pt idx="92">
                        <c:v>1.0309278350515464E-2</c:v>
                      </c:pt>
                      <c:pt idx="93">
                        <c:v>1.0204081632653073E-2</c:v>
                      </c:pt>
                      <c:pt idx="94">
                        <c:v>1.0101010101010091E-2</c:v>
                      </c:pt>
                      <c:pt idx="95">
                        <c:v>1.0000000000000009E-2</c:v>
                      </c:pt>
                      <c:pt idx="96">
                        <c:v>9.9009900990099098E-3</c:v>
                      </c:pt>
                      <c:pt idx="97">
                        <c:v>9.8039215686274526E-3</c:v>
                      </c:pt>
                      <c:pt idx="98">
                        <c:v>9.7087378640776656E-3</c:v>
                      </c:pt>
                      <c:pt idx="99">
                        <c:v>9.6153846153846177E-3</c:v>
                      </c:pt>
                    </c:numCache>
                  </c:numRef>
                </c:yVal>
                <c:smooth val="0"/>
              </c15:ser>
            </c15:filteredScatterSeries>
            <c15:filteredScatterSeries>
              <c15:ser>
                <c:idx val="3"/>
                <c:order val="3"/>
                <c:tx>
                  <c:strRef>
                    <c:extLst xmlns:c15="http://schemas.microsoft.com/office/drawing/2012/chart">
                      <c:ext xmlns:c15="http://schemas.microsoft.com/office/drawing/2012/chart" uri="{02D57815-91ED-43cb-92C2-25804820EDAC}">
                        <c15:formulaRef>
                          <c15:sqref>资源领取规则!$J$23</c15:sqref>
                        </c15:formulaRef>
                      </c:ext>
                    </c:extLst>
                    <c:strCache>
                      <c:ptCount val="1"/>
                      <c:pt idx="0">
                        <c:v>4人乘以系数之后</c:v>
                      </c:pt>
                    </c:strCache>
                  </c:strRef>
                </c:tx>
                <c:spPr>
                  <a:ln w="19050" cap="rnd">
                    <a:solidFill>
                      <a:schemeClr val="accent4"/>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资源领取规则!$J$24:$J$123</c15:sqref>
                        </c15:formulaRef>
                      </c:ext>
                    </c:extLst>
                    <c:numCache>
                      <c:formatCode>0.00%</c:formatCode>
                      <c:ptCount val="100"/>
                      <c:pt idx="0">
                        <c:v>0.21999999999999997</c:v>
                      </c:pt>
                      <c:pt idx="1">
                        <c:v>0.19999999999999998</c:v>
                      </c:pt>
                      <c:pt idx="2">
                        <c:v>0.18571428571428572</c:v>
                      </c:pt>
                      <c:pt idx="3">
                        <c:v>0.17500000000000002</c:v>
                      </c:pt>
                      <c:pt idx="4">
                        <c:v>0.16666666666666666</c:v>
                      </c:pt>
                      <c:pt idx="5">
                        <c:v>0.16</c:v>
                      </c:pt>
                      <c:pt idx="6">
                        <c:v>0.15454545454545454</c:v>
                      </c:pt>
                      <c:pt idx="7">
                        <c:v>0.15</c:v>
                      </c:pt>
                      <c:pt idx="8">
                        <c:v>0.14615384615384616</c:v>
                      </c:pt>
                      <c:pt idx="9">
                        <c:v>0.14285714285714288</c:v>
                      </c:pt>
                      <c:pt idx="10">
                        <c:v>0.13999999999999999</c:v>
                      </c:pt>
                      <c:pt idx="11">
                        <c:v>0.13750000000000004</c:v>
                      </c:pt>
                      <c:pt idx="12">
                        <c:v>0.13529411764705887</c:v>
                      </c:pt>
                      <c:pt idx="13">
                        <c:v>0.1333333333333333</c:v>
                      </c:pt>
                      <c:pt idx="14">
                        <c:v>0.1315789473684211</c:v>
                      </c:pt>
                      <c:pt idx="15">
                        <c:v>0.13</c:v>
                      </c:pt>
                      <c:pt idx="16">
                        <c:v>0.12857142857142856</c:v>
                      </c:pt>
                      <c:pt idx="17">
                        <c:v>0.12727272727272729</c:v>
                      </c:pt>
                      <c:pt idx="18">
                        <c:v>0.12608695652173915</c:v>
                      </c:pt>
                      <c:pt idx="19">
                        <c:v>0.125</c:v>
                      </c:pt>
                      <c:pt idx="20">
                        <c:v>0.124</c:v>
                      </c:pt>
                      <c:pt idx="21">
                        <c:v>0.12307692307692308</c:v>
                      </c:pt>
                      <c:pt idx="22">
                        <c:v>0.12222222222222223</c:v>
                      </c:pt>
                      <c:pt idx="23">
                        <c:v>0.12142857142857144</c:v>
                      </c:pt>
                      <c:pt idx="24">
                        <c:v>0.12068965517241377</c:v>
                      </c:pt>
                      <c:pt idx="25">
                        <c:v>0.12</c:v>
                      </c:pt>
                      <c:pt idx="26">
                        <c:v>0.11935483870967745</c:v>
                      </c:pt>
                      <c:pt idx="27">
                        <c:v>0.11874999999999998</c:v>
                      </c:pt>
                      <c:pt idx="28">
                        <c:v>0.11818181818181817</c:v>
                      </c:pt>
                      <c:pt idx="29">
                        <c:v>0.11764705882352944</c:v>
                      </c:pt>
                      <c:pt idx="30">
                        <c:v>0.11714285714285715</c:v>
                      </c:pt>
                      <c:pt idx="31">
                        <c:v>0.1166666666666667</c:v>
                      </c:pt>
                      <c:pt idx="32">
                        <c:v>0.11621621621621621</c:v>
                      </c:pt>
                      <c:pt idx="33">
                        <c:v>0.11578947368421051</c:v>
                      </c:pt>
                      <c:pt idx="34">
                        <c:v>0.11538461538461538</c:v>
                      </c:pt>
                      <c:pt idx="35">
                        <c:v>0.11499999999999999</c:v>
                      </c:pt>
                      <c:pt idx="36">
                        <c:v>0.11463414634146341</c:v>
                      </c:pt>
                      <c:pt idx="37">
                        <c:v>0.11428571428571428</c:v>
                      </c:pt>
                      <c:pt idx="38">
                        <c:v>0.11395348837209303</c:v>
                      </c:pt>
                      <c:pt idx="39">
                        <c:v>0.11363636363636365</c:v>
                      </c:pt>
                      <c:pt idx="40">
                        <c:v>0.11333333333333336</c:v>
                      </c:pt>
                      <c:pt idx="41">
                        <c:v>0.11304347826086958</c:v>
                      </c:pt>
                      <c:pt idx="42">
                        <c:v>0.11276595744680851</c:v>
                      </c:pt>
                      <c:pt idx="43">
                        <c:v>0.1125</c:v>
                      </c:pt>
                      <c:pt idx="44">
                        <c:v>0.11224489795918369</c:v>
                      </c:pt>
                      <c:pt idx="45">
                        <c:v>0.11200000000000003</c:v>
                      </c:pt>
                      <c:pt idx="46">
                        <c:v>0.11176470588235295</c:v>
                      </c:pt>
                      <c:pt idx="47">
                        <c:v>0.11153846153846154</c:v>
                      </c:pt>
                      <c:pt idx="48">
                        <c:v>0.11132075471698115</c:v>
                      </c:pt>
                      <c:pt idx="49">
                        <c:v>0.11111111111111112</c:v>
                      </c:pt>
                      <c:pt idx="50">
                        <c:v>0.11090909090909092</c:v>
                      </c:pt>
                      <c:pt idx="51">
                        <c:v>0.11071428571428572</c:v>
                      </c:pt>
                      <c:pt idx="52">
                        <c:v>0.11052631578947369</c:v>
                      </c:pt>
                      <c:pt idx="53">
                        <c:v>0.1103448275862069</c:v>
                      </c:pt>
                      <c:pt idx="54">
                        <c:v>0.11016949152542373</c:v>
                      </c:pt>
                      <c:pt idx="55">
                        <c:v>0.11000000000000003</c:v>
                      </c:pt>
                      <c:pt idx="56">
                        <c:v>0.10983606557377053</c:v>
                      </c:pt>
                      <c:pt idx="57">
                        <c:v>0.10967741935483873</c:v>
                      </c:pt>
                      <c:pt idx="58">
                        <c:v>0.10952380952380954</c:v>
                      </c:pt>
                      <c:pt idx="59">
                        <c:v>0.109375</c:v>
                      </c:pt>
                      <c:pt idx="60">
                        <c:v>0.10923076923076924</c:v>
                      </c:pt>
                      <c:pt idx="61">
                        <c:v>0.10909090909090909</c:v>
                      </c:pt>
                      <c:pt idx="62">
                        <c:v>0.10895522388059702</c:v>
                      </c:pt>
                      <c:pt idx="63">
                        <c:v>0.10882352941176469</c:v>
                      </c:pt>
                      <c:pt idx="64">
                        <c:v>0.10869565217391304</c:v>
                      </c:pt>
                      <c:pt idx="65">
                        <c:v>0.10857142857142854</c:v>
                      </c:pt>
                      <c:pt idx="66">
                        <c:v>0.10845070422535212</c:v>
                      </c:pt>
                      <c:pt idx="67">
                        <c:v>0.10833333333333332</c:v>
                      </c:pt>
                      <c:pt idx="68">
                        <c:v>0.10821917808219179</c:v>
                      </c:pt>
                      <c:pt idx="69">
                        <c:v>0.10810810810810811</c:v>
                      </c:pt>
                      <c:pt idx="70">
                        <c:v>0.10800000000000003</c:v>
                      </c:pt>
                      <c:pt idx="71">
                        <c:v>0.10789473684210527</c:v>
                      </c:pt>
                      <c:pt idx="72">
                        <c:v>0.10779220779220777</c:v>
                      </c:pt>
                      <c:pt idx="73">
                        <c:v>0.10769230769230768</c:v>
                      </c:pt>
                      <c:pt idx="74">
                        <c:v>0.10759493670886074</c:v>
                      </c:pt>
                      <c:pt idx="75">
                        <c:v>0.1075</c:v>
                      </c:pt>
                      <c:pt idx="76">
                        <c:v>0.1074074074074074</c:v>
                      </c:pt>
                      <c:pt idx="77">
                        <c:v>0.10731707317073173</c:v>
                      </c:pt>
                      <c:pt idx="78">
                        <c:v>0.10722891566265062</c:v>
                      </c:pt>
                      <c:pt idx="79">
                        <c:v>0.10714285714285714</c:v>
                      </c:pt>
                      <c:pt idx="80">
                        <c:v>0.10705882352941176</c:v>
                      </c:pt>
                      <c:pt idx="81">
                        <c:v>0.10697674418604652</c:v>
                      </c:pt>
                      <c:pt idx="82">
                        <c:v>0.10689655172413792</c:v>
                      </c:pt>
                      <c:pt idx="83">
                        <c:v>0.10681818181818181</c:v>
                      </c:pt>
                      <c:pt idx="84">
                        <c:v>0.10674157303370786</c:v>
                      </c:pt>
                      <c:pt idx="85">
                        <c:v>0.10666666666666669</c:v>
                      </c:pt>
                      <c:pt idx="86">
                        <c:v>0.10659340659340659</c:v>
                      </c:pt>
                      <c:pt idx="87">
                        <c:v>0.10652173913043479</c:v>
                      </c:pt>
                      <c:pt idx="88">
                        <c:v>0.1064516129032258</c:v>
                      </c:pt>
                      <c:pt idx="89">
                        <c:v>0.10638297872340426</c:v>
                      </c:pt>
                      <c:pt idx="90">
                        <c:v>0.10631578947368421</c:v>
                      </c:pt>
                      <c:pt idx="91">
                        <c:v>0.10625000000000002</c:v>
                      </c:pt>
                      <c:pt idx="92">
                        <c:v>0.10618556701030928</c:v>
                      </c:pt>
                      <c:pt idx="93">
                        <c:v>0.10612244897959185</c:v>
                      </c:pt>
                      <c:pt idx="94">
                        <c:v>0.10606060606060604</c:v>
                      </c:pt>
                      <c:pt idx="95">
                        <c:v>0.10600000000000002</c:v>
                      </c:pt>
                      <c:pt idx="96">
                        <c:v>0.10594059405940597</c:v>
                      </c:pt>
                      <c:pt idx="97">
                        <c:v>0.10588235294117647</c:v>
                      </c:pt>
                      <c:pt idx="98">
                        <c:v>0.10582524271844658</c:v>
                      </c:pt>
                      <c:pt idx="99">
                        <c:v>0.10576923076923077</c:v>
                      </c:pt>
                    </c:numCache>
                  </c:numRef>
                </c:yVal>
                <c:smooth val="0"/>
              </c15:ser>
            </c15:filteredScatterSeries>
            <c15:filteredScatterSeries>
              <c15:ser>
                <c:idx val="4"/>
                <c:order val="4"/>
                <c:tx>
                  <c:strRef>
                    <c:extLst xmlns:c15="http://schemas.microsoft.com/office/drawing/2012/chart">
                      <c:ext xmlns:c15="http://schemas.microsoft.com/office/drawing/2012/chart" uri="{02D57815-91ED-43cb-92C2-25804820EDAC}">
                        <c15:formulaRef>
                          <c15:sqref>资源领取规则!$K$23</c15:sqref>
                        </c15:formulaRef>
                      </c:ext>
                    </c:extLst>
                    <c:strCache>
                      <c:ptCount val="1"/>
                    </c:strCache>
                  </c:strRef>
                </c:tx>
                <c:spPr>
                  <a:ln w="19050" cap="rnd">
                    <a:solidFill>
                      <a:schemeClr val="accent5"/>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资源领取规则!$K$24:$K$123</c15:sqref>
                        </c15:formulaRef>
                      </c:ext>
                    </c:extLst>
                    <c:numCache>
                      <c:formatCode>General</c:formatCode>
                      <c:ptCount val="100"/>
                    </c:numCache>
                  </c:numRef>
                </c:yVal>
                <c:smooth val="0"/>
              </c15:ser>
            </c15:filteredScatterSeries>
            <c15:filteredScatterSeries>
              <c15:ser>
                <c:idx val="5"/>
                <c:order val="5"/>
                <c:tx>
                  <c:strRef>
                    <c:extLst xmlns:c15="http://schemas.microsoft.com/office/drawing/2012/chart">
                      <c:ext xmlns:c15="http://schemas.microsoft.com/office/drawing/2012/chart" uri="{02D57815-91ED-43cb-92C2-25804820EDAC}">
                        <c15:formulaRef>
                          <c15:sqref>资源领取规则!$L$23</c15:sqref>
                        </c15:formulaRef>
                      </c:ext>
                    </c:extLst>
                    <c:strCache>
                      <c:ptCount val="1"/>
                      <c:pt idx="0">
                        <c:v>3人理论占股（转化为贡献值）</c:v>
                      </c:pt>
                    </c:strCache>
                  </c:strRef>
                </c:tx>
                <c:spPr>
                  <a:ln w="19050" cap="rnd">
                    <a:solidFill>
                      <a:schemeClr val="accent6"/>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资源领取规则!$L$24:$L$123</c15:sqref>
                        </c15:formulaRef>
                      </c:ext>
                    </c:extLst>
                    <c:numCache>
                      <c:formatCode>0.00%</c:formatCode>
                      <c:ptCount val="100"/>
                      <c:pt idx="0">
                        <c:v>0.5</c:v>
                      </c:pt>
                      <c:pt idx="1">
                        <c:v>0.6</c:v>
                      </c:pt>
                      <c:pt idx="2">
                        <c:v>0.66666666666666663</c:v>
                      </c:pt>
                      <c:pt idx="3">
                        <c:v>0.7142857142857143</c:v>
                      </c:pt>
                      <c:pt idx="4">
                        <c:v>0.75</c:v>
                      </c:pt>
                      <c:pt idx="5">
                        <c:v>0.77777777777777779</c:v>
                      </c:pt>
                      <c:pt idx="6">
                        <c:v>0.8</c:v>
                      </c:pt>
                      <c:pt idx="7">
                        <c:v>0.81818181818181823</c:v>
                      </c:pt>
                      <c:pt idx="8">
                        <c:v>0.83333333333333337</c:v>
                      </c:pt>
                      <c:pt idx="9">
                        <c:v>0.84615384615384615</c:v>
                      </c:pt>
                      <c:pt idx="10">
                        <c:v>0.8571428571428571</c:v>
                      </c:pt>
                      <c:pt idx="11">
                        <c:v>0.8666666666666667</c:v>
                      </c:pt>
                      <c:pt idx="12">
                        <c:v>0.875</c:v>
                      </c:pt>
                      <c:pt idx="13">
                        <c:v>0.88235294117647056</c:v>
                      </c:pt>
                      <c:pt idx="14">
                        <c:v>0.88888888888888884</c:v>
                      </c:pt>
                      <c:pt idx="15">
                        <c:v>0.89473684210526316</c:v>
                      </c:pt>
                      <c:pt idx="16">
                        <c:v>0.9</c:v>
                      </c:pt>
                      <c:pt idx="17">
                        <c:v>0.90476190476190477</c:v>
                      </c:pt>
                      <c:pt idx="18">
                        <c:v>0.90909090909090906</c:v>
                      </c:pt>
                      <c:pt idx="19">
                        <c:v>0.91304347826086951</c:v>
                      </c:pt>
                      <c:pt idx="20">
                        <c:v>0.91666666666666663</c:v>
                      </c:pt>
                      <c:pt idx="21">
                        <c:v>0.92</c:v>
                      </c:pt>
                      <c:pt idx="22">
                        <c:v>0.92307692307692313</c:v>
                      </c:pt>
                      <c:pt idx="23">
                        <c:v>0.92592592592592593</c:v>
                      </c:pt>
                      <c:pt idx="24">
                        <c:v>0.9285714285714286</c:v>
                      </c:pt>
                      <c:pt idx="25">
                        <c:v>0.93103448275862066</c:v>
                      </c:pt>
                      <c:pt idx="26">
                        <c:v>0.93333333333333335</c:v>
                      </c:pt>
                      <c:pt idx="27">
                        <c:v>0.93548387096774188</c:v>
                      </c:pt>
                      <c:pt idx="28">
                        <c:v>0.9375</c:v>
                      </c:pt>
                      <c:pt idx="29">
                        <c:v>0.93939393939393945</c:v>
                      </c:pt>
                      <c:pt idx="30">
                        <c:v>0.94117647058823528</c:v>
                      </c:pt>
                      <c:pt idx="31">
                        <c:v>0.94285714285714284</c:v>
                      </c:pt>
                      <c:pt idx="32">
                        <c:v>0.94444444444444442</c:v>
                      </c:pt>
                      <c:pt idx="33">
                        <c:v>0.94594594594594594</c:v>
                      </c:pt>
                      <c:pt idx="34">
                        <c:v>0.94736842105263153</c:v>
                      </c:pt>
                      <c:pt idx="35">
                        <c:v>0.94871794871794868</c:v>
                      </c:pt>
                      <c:pt idx="36">
                        <c:v>0.95</c:v>
                      </c:pt>
                      <c:pt idx="37">
                        <c:v>0.95121951219512191</c:v>
                      </c:pt>
                      <c:pt idx="38">
                        <c:v>0.95238095238095233</c:v>
                      </c:pt>
                      <c:pt idx="39">
                        <c:v>0.95348837209302328</c:v>
                      </c:pt>
                      <c:pt idx="40">
                        <c:v>0.95454545454545459</c:v>
                      </c:pt>
                      <c:pt idx="41">
                        <c:v>0.9555555555555556</c:v>
                      </c:pt>
                      <c:pt idx="42">
                        <c:v>0.95652173913043481</c:v>
                      </c:pt>
                      <c:pt idx="43">
                        <c:v>0.95744680851063835</c:v>
                      </c:pt>
                      <c:pt idx="44">
                        <c:v>0.95833333333333337</c:v>
                      </c:pt>
                      <c:pt idx="45">
                        <c:v>0.95918367346938771</c:v>
                      </c:pt>
                      <c:pt idx="46">
                        <c:v>0.96</c:v>
                      </c:pt>
                      <c:pt idx="47">
                        <c:v>0.96078431372549022</c:v>
                      </c:pt>
                      <c:pt idx="48">
                        <c:v>0.96153846153846156</c:v>
                      </c:pt>
                      <c:pt idx="49">
                        <c:v>0.96226415094339623</c:v>
                      </c:pt>
                      <c:pt idx="50">
                        <c:v>0.96296296296296291</c:v>
                      </c:pt>
                      <c:pt idx="51">
                        <c:v>0.96363636363636362</c:v>
                      </c:pt>
                      <c:pt idx="52">
                        <c:v>0.9642857142857143</c:v>
                      </c:pt>
                      <c:pt idx="53">
                        <c:v>0.96491228070175439</c:v>
                      </c:pt>
                      <c:pt idx="54">
                        <c:v>0.96551724137931039</c:v>
                      </c:pt>
                      <c:pt idx="55">
                        <c:v>0.96610169491525422</c:v>
                      </c:pt>
                      <c:pt idx="56">
                        <c:v>0.96666666666666667</c:v>
                      </c:pt>
                      <c:pt idx="57">
                        <c:v>0.96721311475409832</c:v>
                      </c:pt>
                      <c:pt idx="58">
                        <c:v>0.967741935483871</c:v>
                      </c:pt>
                      <c:pt idx="59">
                        <c:v>0.96825396825396826</c:v>
                      </c:pt>
                      <c:pt idx="60">
                        <c:v>0.96875</c:v>
                      </c:pt>
                      <c:pt idx="61">
                        <c:v>0.96923076923076923</c:v>
                      </c:pt>
                      <c:pt idx="62">
                        <c:v>0.96969696969696972</c:v>
                      </c:pt>
                      <c:pt idx="63">
                        <c:v>0.97014925373134331</c:v>
                      </c:pt>
                      <c:pt idx="64">
                        <c:v>0.97058823529411764</c:v>
                      </c:pt>
                      <c:pt idx="65">
                        <c:v>0.97101449275362317</c:v>
                      </c:pt>
                      <c:pt idx="66">
                        <c:v>0.97142857142857142</c:v>
                      </c:pt>
                      <c:pt idx="67">
                        <c:v>0.971830985915493</c:v>
                      </c:pt>
                      <c:pt idx="68">
                        <c:v>0.97222222222222221</c:v>
                      </c:pt>
                      <c:pt idx="69">
                        <c:v>0.9726027397260274</c:v>
                      </c:pt>
                      <c:pt idx="70">
                        <c:v>0.97297297297297303</c:v>
                      </c:pt>
                      <c:pt idx="71">
                        <c:v>0.97333333333333338</c:v>
                      </c:pt>
                      <c:pt idx="72">
                        <c:v>0.97368421052631582</c:v>
                      </c:pt>
                      <c:pt idx="73">
                        <c:v>0.97402597402597402</c:v>
                      </c:pt>
                      <c:pt idx="74">
                        <c:v>0.97435897435897434</c:v>
                      </c:pt>
                      <c:pt idx="75">
                        <c:v>0.97468354430379744</c:v>
                      </c:pt>
                      <c:pt idx="76">
                        <c:v>0.97499999999999998</c:v>
                      </c:pt>
                      <c:pt idx="77">
                        <c:v>0.97530864197530864</c:v>
                      </c:pt>
                      <c:pt idx="78">
                        <c:v>0.97560975609756095</c:v>
                      </c:pt>
                      <c:pt idx="79">
                        <c:v>0.97590361445783136</c:v>
                      </c:pt>
                      <c:pt idx="80">
                        <c:v>0.97619047619047616</c:v>
                      </c:pt>
                      <c:pt idx="81">
                        <c:v>0.97647058823529409</c:v>
                      </c:pt>
                      <c:pt idx="82">
                        <c:v>0.97674418604651159</c:v>
                      </c:pt>
                      <c:pt idx="83">
                        <c:v>0.97701149425287359</c:v>
                      </c:pt>
                      <c:pt idx="84">
                        <c:v>0.97727272727272729</c:v>
                      </c:pt>
                      <c:pt idx="85">
                        <c:v>0.97752808988764039</c:v>
                      </c:pt>
                      <c:pt idx="86">
                        <c:v>0.97777777777777775</c:v>
                      </c:pt>
                      <c:pt idx="87">
                        <c:v>0.97802197802197799</c:v>
                      </c:pt>
                      <c:pt idx="88">
                        <c:v>0.97826086956521741</c:v>
                      </c:pt>
                      <c:pt idx="89">
                        <c:v>0.978494623655914</c:v>
                      </c:pt>
                      <c:pt idx="90">
                        <c:v>0.97872340425531912</c:v>
                      </c:pt>
                      <c:pt idx="91">
                        <c:v>0.97894736842105268</c:v>
                      </c:pt>
                      <c:pt idx="92">
                        <c:v>0.97916666666666663</c:v>
                      </c:pt>
                      <c:pt idx="93">
                        <c:v>0.97938144329896903</c:v>
                      </c:pt>
                      <c:pt idx="94">
                        <c:v>0.97959183673469385</c:v>
                      </c:pt>
                      <c:pt idx="95">
                        <c:v>0.97979797979797978</c:v>
                      </c:pt>
                      <c:pt idx="96">
                        <c:v>0.98</c:v>
                      </c:pt>
                      <c:pt idx="97">
                        <c:v>0.98019801980198018</c:v>
                      </c:pt>
                      <c:pt idx="98">
                        <c:v>0.98039215686274506</c:v>
                      </c:pt>
                      <c:pt idx="99">
                        <c:v>0.98058252427184467</c:v>
                      </c:pt>
                    </c:numCache>
                  </c:numRef>
                </c:yVal>
                <c:smooth val="0"/>
              </c15:ser>
            </c15:filteredScatterSeries>
            <c15:filteredScatterSeries>
              <c15:ser>
                <c:idx val="7"/>
                <c:order val="7"/>
                <c:tx>
                  <c:strRef>
                    <c:extLst xmlns:c15="http://schemas.microsoft.com/office/drawing/2012/chart">
                      <c:ext xmlns:c15="http://schemas.microsoft.com/office/drawing/2012/chart" uri="{02D57815-91ED-43cb-92C2-25804820EDAC}">
                        <c15:formulaRef>
                          <c15:sqref>资源领取规则!$N$23</c15:sqref>
                        </c15:formulaRef>
                      </c:ext>
                    </c:extLst>
                    <c:strCache>
                      <c:ptCount val="1"/>
                      <c:pt idx="0">
                        <c:v>2人理论占股（转化为贡献值）</c:v>
                      </c:pt>
                    </c:strCache>
                  </c:strRef>
                </c:tx>
                <c:spPr>
                  <a:ln w="19050" cap="rnd">
                    <a:solidFill>
                      <a:schemeClr val="accent2">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资源领取规则!$N$24:$N$123</c15:sqref>
                        </c15:formulaRef>
                      </c:ext>
                    </c:extLst>
                    <c:numCache>
                      <c:formatCode>0.00%</c:formatCode>
                      <c:ptCount val="100"/>
                      <c:pt idx="0">
                        <c:v>0.66666666666666663</c:v>
                      </c:pt>
                      <c:pt idx="1">
                        <c:v>0.75</c:v>
                      </c:pt>
                      <c:pt idx="2">
                        <c:v>0.8</c:v>
                      </c:pt>
                      <c:pt idx="3">
                        <c:v>0.83333333333333337</c:v>
                      </c:pt>
                      <c:pt idx="4">
                        <c:v>0.8571428571428571</c:v>
                      </c:pt>
                      <c:pt idx="5">
                        <c:v>0.875</c:v>
                      </c:pt>
                      <c:pt idx="6">
                        <c:v>0.88888888888888884</c:v>
                      </c:pt>
                      <c:pt idx="7">
                        <c:v>0.9</c:v>
                      </c:pt>
                      <c:pt idx="8">
                        <c:v>0.90909090909090906</c:v>
                      </c:pt>
                      <c:pt idx="9">
                        <c:v>0.91666666666666663</c:v>
                      </c:pt>
                      <c:pt idx="10">
                        <c:v>0.92307692307692313</c:v>
                      </c:pt>
                      <c:pt idx="11">
                        <c:v>0.9285714285714286</c:v>
                      </c:pt>
                      <c:pt idx="12">
                        <c:v>0.93333333333333335</c:v>
                      </c:pt>
                      <c:pt idx="13">
                        <c:v>0.9375</c:v>
                      </c:pt>
                      <c:pt idx="14">
                        <c:v>0.94117647058823528</c:v>
                      </c:pt>
                      <c:pt idx="15">
                        <c:v>0.94444444444444442</c:v>
                      </c:pt>
                      <c:pt idx="16">
                        <c:v>0.94736842105263153</c:v>
                      </c:pt>
                      <c:pt idx="17">
                        <c:v>0.95</c:v>
                      </c:pt>
                      <c:pt idx="18">
                        <c:v>0.95238095238095233</c:v>
                      </c:pt>
                      <c:pt idx="19">
                        <c:v>0.95454545454545459</c:v>
                      </c:pt>
                      <c:pt idx="20">
                        <c:v>0.95652173913043481</c:v>
                      </c:pt>
                      <c:pt idx="21">
                        <c:v>0.95833333333333337</c:v>
                      </c:pt>
                      <c:pt idx="22">
                        <c:v>0.96</c:v>
                      </c:pt>
                      <c:pt idx="23">
                        <c:v>0.96153846153846156</c:v>
                      </c:pt>
                      <c:pt idx="24">
                        <c:v>0.96296296296296291</c:v>
                      </c:pt>
                      <c:pt idx="25">
                        <c:v>0.9642857142857143</c:v>
                      </c:pt>
                      <c:pt idx="26">
                        <c:v>0.96551724137931039</c:v>
                      </c:pt>
                      <c:pt idx="27">
                        <c:v>0.96666666666666667</c:v>
                      </c:pt>
                      <c:pt idx="28">
                        <c:v>0.967741935483871</c:v>
                      </c:pt>
                      <c:pt idx="29">
                        <c:v>0.96875</c:v>
                      </c:pt>
                      <c:pt idx="30">
                        <c:v>0.96969696969696972</c:v>
                      </c:pt>
                      <c:pt idx="31">
                        <c:v>0.97058823529411764</c:v>
                      </c:pt>
                      <c:pt idx="32">
                        <c:v>0.97142857142857142</c:v>
                      </c:pt>
                      <c:pt idx="33">
                        <c:v>0.97222222222222221</c:v>
                      </c:pt>
                      <c:pt idx="34">
                        <c:v>0.97297297297297303</c:v>
                      </c:pt>
                      <c:pt idx="35">
                        <c:v>0.97368421052631582</c:v>
                      </c:pt>
                      <c:pt idx="36">
                        <c:v>0.97435897435897434</c:v>
                      </c:pt>
                      <c:pt idx="37">
                        <c:v>0.97499999999999998</c:v>
                      </c:pt>
                      <c:pt idx="38">
                        <c:v>0.97560975609756095</c:v>
                      </c:pt>
                      <c:pt idx="39">
                        <c:v>0.97619047619047616</c:v>
                      </c:pt>
                      <c:pt idx="40">
                        <c:v>0.97674418604651159</c:v>
                      </c:pt>
                      <c:pt idx="41">
                        <c:v>0.97727272727272729</c:v>
                      </c:pt>
                      <c:pt idx="42">
                        <c:v>0.97777777777777775</c:v>
                      </c:pt>
                      <c:pt idx="43">
                        <c:v>0.97826086956521741</c:v>
                      </c:pt>
                      <c:pt idx="44">
                        <c:v>0.97872340425531912</c:v>
                      </c:pt>
                      <c:pt idx="45">
                        <c:v>0.97916666666666663</c:v>
                      </c:pt>
                      <c:pt idx="46">
                        <c:v>0.97959183673469385</c:v>
                      </c:pt>
                      <c:pt idx="47">
                        <c:v>0.98</c:v>
                      </c:pt>
                      <c:pt idx="48">
                        <c:v>0.98039215686274506</c:v>
                      </c:pt>
                      <c:pt idx="49">
                        <c:v>0.98076923076923073</c:v>
                      </c:pt>
                      <c:pt idx="50">
                        <c:v>0.98113207547169812</c:v>
                      </c:pt>
                      <c:pt idx="51">
                        <c:v>0.98148148148148151</c:v>
                      </c:pt>
                      <c:pt idx="52">
                        <c:v>0.98181818181818181</c:v>
                      </c:pt>
                      <c:pt idx="53">
                        <c:v>0.9821428571428571</c:v>
                      </c:pt>
                      <c:pt idx="54">
                        <c:v>0.98245614035087714</c:v>
                      </c:pt>
                      <c:pt idx="55">
                        <c:v>0.98275862068965514</c:v>
                      </c:pt>
                      <c:pt idx="56">
                        <c:v>0.98305084745762716</c:v>
                      </c:pt>
                      <c:pt idx="57">
                        <c:v>0.98333333333333328</c:v>
                      </c:pt>
                      <c:pt idx="58">
                        <c:v>0.98360655737704916</c:v>
                      </c:pt>
                      <c:pt idx="59">
                        <c:v>0.9838709677419355</c:v>
                      </c:pt>
                      <c:pt idx="60">
                        <c:v>0.98412698412698407</c:v>
                      </c:pt>
                      <c:pt idx="61">
                        <c:v>0.984375</c:v>
                      </c:pt>
                      <c:pt idx="62">
                        <c:v>0.98461538461538467</c:v>
                      </c:pt>
                      <c:pt idx="63">
                        <c:v>0.98484848484848486</c:v>
                      </c:pt>
                      <c:pt idx="64">
                        <c:v>0.9850746268656716</c:v>
                      </c:pt>
                      <c:pt idx="65">
                        <c:v>0.98529411764705888</c:v>
                      </c:pt>
                      <c:pt idx="66">
                        <c:v>0.98550724637681164</c:v>
                      </c:pt>
                      <c:pt idx="67">
                        <c:v>0.98571428571428577</c:v>
                      </c:pt>
                      <c:pt idx="68">
                        <c:v>0.9859154929577465</c:v>
                      </c:pt>
                      <c:pt idx="69">
                        <c:v>0.98611111111111116</c:v>
                      </c:pt>
                      <c:pt idx="70">
                        <c:v>0.98630136986301364</c:v>
                      </c:pt>
                      <c:pt idx="71">
                        <c:v>0.98648648648648651</c:v>
                      </c:pt>
                      <c:pt idx="72">
                        <c:v>0.98666666666666669</c:v>
                      </c:pt>
                      <c:pt idx="73">
                        <c:v>0.98684210526315785</c:v>
                      </c:pt>
                      <c:pt idx="74">
                        <c:v>0.98701298701298701</c:v>
                      </c:pt>
                      <c:pt idx="75">
                        <c:v>0.98717948717948723</c:v>
                      </c:pt>
                      <c:pt idx="76">
                        <c:v>0.98734177215189878</c:v>
                      </c:pt>
                      <c:pt idx="77">
                        <c:v>0.98750000000000004</c:v>
                      </c:pt>
                      <c:pt idx="78">
                        <c:v>0.98765432098765427</c:v>
                      </c:pt>
                      <c:pt idx="79">
                        <c:v>0.98780487804878048</c:v>
                      </c:pt>
                      <c:pt idx="80">
                        <c:v>0.98795180722891562</c:v>
                      </c:pt>
                      <c:pt idx="81">
                        <c:v>0.98809523809523814</c:v>
                      </c:pt>
                      <c:pt idx="82">
                        <c:v>0.9882352941176471</c:v>
                      </c:pt>
                      <c:pt idx="83">
                        <c:v>0.98837209302325579</c:v>
                      </c:pt>
                      <c:pt idx="84">
                        <c:v>0.9885057471264368</c:v>
                      </c:pt>
                      <c:pt idx="85">
                        <c:v>0.98863636363636365</c:v>
                      </c:pt>
                      <c:pt idx="86">
                        <c:v>0.9887640449438202</c:v>
                      </c:pt>
                      <c:pt idx="87">
                        <c:v>0.98888888888888893</c:v>
                      </c:pt>
                      <c:pt idx="88">
                        <c:v>0.98901098901098905</c:v>
                      </c:pt>
                      <c:pt idx="89">
                        <c:v>0.98913043478260865</c:v>
                      </c:pt>
                      <c:pt idx="90">
                        <c:v>0.989247311827957</c:v>
                      </c:pt>
                      <c:pt idx="91">
                        <c:v>0.98936170212765961</c:v>
                      </c:pt>
                      <c:pt idx="92">
                        <c:v>0.98947368421052628</c:v>
                      </c:pt>
                      <c:pt idx="93">
                        <c:v>0.98958333333333337</c:v>
                      </c:pt>
                      <c:pt idx="94">
                        <c:v>0.98969072164948457</c:v>
                      </c:pt>
                      <c:pt idx="95">
                        <c:v>0.98979591836734693</c:v>
                      </c:pt>
                      <c:pt idx="96">
                        <c:v>0.98989898989898994</c:v>
                      </c:pt>
                      <c:pt idx="97">
                        <c:v>0.99</c:v>
                      </c:pt>
                      <c:pt idx="98">
                        <c:v>0.99009900990099009</c:v>
                      </c:pt>
                      <c:pt idx="99">
                        <c:v>0.99019607843137258</c:v>
                      </c:pt>
                    </c:numCache>
                  </c:numRef>
                </c:yVal>
                <c:smooth val="0"/>
              </c15:ser>
            </c15:filteredScatterSeries>
            <c15:filteredScatterSeries>
              <c15:ser>
                <c:idx val="9"/>
                <c:order val="9"/>
                <c:tx>
                  <c:strRef>
                    <c:extLst xmlns:c15="http://schemas.microsoft.com/office/drawing/2012/chart">
                      <c:ext xmlns:c15="http://schemas.microsoft.com/office/drawing/2012/chart" uri="{02D57815-91ED-43cb-92C2-25804820EDAC}">
                        <c15:formulaRef>
                          <c15:sqref>资源领取规则!$P$23</c15:sqref>
                        </c15:formulaRef>
                      </c:ext>
                    </c:extLst>
                    <c:strCache>
                      <c:ptCount val="1"/>
                      <c:pt idx="0">
                        <c:v>1人理论占股（转化为贡献值）</c:v>
                      </c:pt>
                    </c:strCache>
                  </c:strRef>
                </c:tx>
                <c:spPr>
                  <a:ln w="19050" cap="rnd">
                    <a:solidFill>
                      <a:schemeClr val="accent4">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资源领取规则!$P$24:$P$123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15:filteredScatterSeries>
              <c15:ser>
                <c:idx val="10"/>
                <c:order val="10"/>
                <c:tx>
                  <c:strRef>
                    <c:extLst xmlns:c15="http://schemas.microsoft.com/office/drawing/2012/chart">
                      <c:ext xmlns:c15="http://schemas.microsoft.com/office/drawing/2012/chart" uri="{02D57815-91ED-43cb-92C2-25804820EDAC}">
                        <c15:formulaRef>
                          <c15:sqref>资源领取规则!$Q$23</c15:sqref>
                        </c15:formulaRef>
                      </c:ext>
                    </c:extLst>
                    <c:strCache>
                      <c:ptCount val="1"/>
                      <c:pt idx="0">
                        <c:v>1人乘以系数之后占股</c:v>
                      </c:pt>
                    </c:strCache>
                  </c:strRef>
                </c:tx>
                <c:spPr>
                  <a:ln w="19050" cap="rnd">
                    <a:solidFill>
                      <a:schemeClr val="accent5">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资源领取规则!$Q$24:$Q$123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ext>
        </c:extLst>
      </c:scatterChart>
      <c:valAx>
        <c:axId val="19050900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122329472"/>
        <c:crosses val="autoZero"/>
        <c:crossBetween val="midCat"/>
      </c:valAx>
      <c:valAx>
        <c:axId val="12232947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190509008"/>
        <c:crosses val="autoZero"/>
        <c:crossBetween val="midCat"/>
      </c:valAx>
      <c:spPr>
        <a:noFill/>
        <a:ln w="25400">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png"/><Relationship Id="rId18" Type="http://schemas.microsoft.com/office/2007/relationships/hdphoto" Target="../media/hdphoto3.wdp"/><Relationship Id="rId3" Type="http://schemas.openxmlformats.org/officeDocument/2006/relationships/image" Target="../media/image4.png"/><Relationship Id="rId21" Type="http://schemas.openxmlformats.org/officeDocument/2006/relationships/image" Target="../media/image18.png"/><Relationship Id="rId7" Type="http://schemas.microsoft.com/office/2007/relationships/hdphoto" Target="../media/hdphoto2.wdp"/><Relationship Id="rId12" Type="http://schemas.openxmlformats.org/officeDocument/2006/relationships/image" Target="../media/image11.png"/><Relationship Id="rId17" Type="http://schemas.openxmlformats.org/officeDocument/2006/relationships/image" Target="../media/image16.png"/><Relationship Id="rId2" Type="http://schemas.openxmlformats.org/officeDocument/2006/relationships/image" Target="../media/image3.png"/><Relationship Id="rId16" Type="http://schemas.openxmlformats.org/officeDocument/2006/relationships/image" Target="../media/image15.png"/><Relationship Id="rId20" Type="http://schemas.microsoft.com/office/2007/relationships/hdphoto" Target="../media/hdphoto4.wdp"/><Relationship Id="rId1" Type="http://schemas.openxmlformats.org/officeDocument/2006/relationships/image" Target="../media/image2.jpe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0.png"/><Relationship Id="rId5" Type="http://schemas.openxmlformats.org/officeDocument/2006/relationships/image" Target="../media/image5.png"/><Relationship Id="rId15" Type="http://schemas.openxmlformats.org/officeDocument/2006/relationships/image" Target="../media/image14.jpeg"/><Relationship Id="rId23" Type="http://schemas.microsoft.com/office/2007/relationships/hdphoto" Target="../media/hdphoto5.wdp"/><Relationship Id="rId10" Type="http://schemas.openxmlformats.org/officeDocument/2006/relationships/image" Target="../media/image9.png"/><Relationship Id="rId19" Type="http://schemas.openxmlformats.org/officeDocument/2006/relationships/image" Target="../media/image17.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jpeg"/><Relationship Id="rId22"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6.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1</xdr:col>
      <xdr:colOff>1304925</xdr:colOff>
      <xdr:row>52</xdr:row>
      <xdr:rowOff>114300</xdr:rowOff>
    </xdr:from>
    <xdr:to>
      <xdr:col>6</xdr:col>
      <xdr:colOff>457200</xdr:colOff>
      <xdr:row>68</xdr:row>
      <xdr:rowOff>114300</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890587</xdr:colOff>
      <xdr:row>97</xdr:row>
      <xdr:rowOff>95250</xdr:rowOff>
    </xdr:from>
    <xdr:to>
      <xdr:col>6</xdr:col>
      <xdr:colOff>947737</xdr:colOff>
      <xdr:row>113</xdr:row>
      <xdr:rowOff>95250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1233487</xdr:colOff>
      <xdr:row>142</xdr:row>
      <xdr:rowOff>123825</xdr:rowOff>
    </xdr:from>
    <xdr:to>
      <xdr:col>5</xdr:col>
      <xdr:colOff>642937</xdr:colOff>
      <xdr:row>158</xdr:row>
      <xdr:rowOff>123825</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47625</xdr:colOff>
      <xdr:row>59</xdr:row>
      <xdr:rowOff>114300</xdr:rowOff>
    </xdr:from>
    <xdr:to>
      <xdr:col>2</xdr:col>
      <xdr:colOff>276225</xdr:colOff>
      <xdr:row>61</xdr:row>
      <xdr:rowOff>19050</xdr:rowOff>
    </xdr:to>
    <xdr:sp macro="" textlink="">
      <xdr:nvSpPr>
        <xdr:cNvPr id="2" name="圆角矩形 1"/>
        <xdr:cNvSpPr/>
      </xdr:nvSpPr>
      <xdr:spPr>
        <a:xfrm>
          <a:off x="7591425" y="2171700"/>
          <a:ext cx="914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3</xdr:col>
      <xdr:colOff>161925</xdr:colOff>
      <xdr:row>56</xdr:row>
      <xdr:rowOff>47625</xdr:rowOff>
    </xdr:from>
    <xdr:to>
      <xdr:col>5</xdr:col>
      <xdr:colOff>85725</xdr:colOff>
      <xdr:row>57</xdr:row>
      <xdr:rowOff>123825</xdr:rowOff>
    </xdr:to>
    <xdr:sp macro="" textlink="">
      <xdr:nvSpPr>
        <xdr:cNvPr id="3" name="圆角矩形 2"/>
        <xdr:cNvSpPr/>
      </xdr:nvSpPr>
      <xdr:spPr>
        <a:xfrm>
          <a:off x="9077325" y="141922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3</xdr:col>
      <xdr:colOff>171450</xdr:colOff>
      <xdr:row>59</xdr:row>
      <xdr:rowOff>114300</xdr:rowOff>
    </xdr:from>
    <xdr:to>
      <xdr:col>5</xdr:col>
      <xdr:colOff>182217</xdr:colOff>
      <xdr:row>61</xdr:row>
      <xdr:rowOff>19050</xdr:rowOff>
    </xdr:to>
    <xdr:sp macro="" textlink="">
      <xdr:nvSpPr>
        <xdr:cNvPr id="4" name="圆角矩形 3"/>
        <xdr:cNvSpPr/>
      </xdr:nvSpPr>
      <xdr:spPr>
        <a:xfrm>
          <a:off x="2233820" y="7154517"/>
          <a:ext cx="1385680"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3</xdr:col>
      <xdr:colOff>197540</xdr:colOff>
      <xdr:row>65</xdr:row>
      <xdr:rowOff>63361</xdr:rowOff>
    </xdr:from>
    <xdr:to>
      <xdr:col>5</xdr:col>
      <xdr:colOff>111815</xdr:colOff>
      <xdr:row>66</xdr:row>
      <xdr:rowOff>175176</xdr:rowOff>
    </xdr:to>
    <xdr:sp macro="" textlink="">
      <xdr:nvSpPr>
        <xdr:cNvPr id="5" name="圆角矩形 4"/>
        <xdr:cNvSpPr/>
      </xdr:nvSpPr>
      <xdr:spPr>
        <a:xfrm>
          <a:off x="2259910" y="8345970"/>
          <a:ext cx="128918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5</xdr:col>
      <xdr:colOff>515178</xdr:colOff>
      <xdr:row>63</xdr:row>
      <xdr:rowOff>10354</xdr:rowOff>
    </xdr:from>
    <xdr:to>
      <xdr:col>7</xdr:col>
      <xdr:colOff>448503</xdr:colOff>
      <xdr:row>64</xdr:row>
      <xdr:rowOff>122169</xdr:rowOff>
    </xdr:to>
    <xdr:sp macro="" textlink="">
      <xdr:nvSpPr>
        <xdr:cNvPr id="6" name="圆角矩形 5"/>
        <xdr:cNvSpPr/>
      </xdr:nvSpPr>
      <xdr:spPr>
        <a:xfrm>
          <a:off x="3952461" y="7878832"/>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5</xdr:col>
      <xdr:colOff>515179</xdr:colOff>
      <xdr:row>65</xdr:row>
      <xdr:rowOff>61291</xdr:rowOff>
    </xdr:from>
    <xdr:to>
      <xdr:col>7</xdr:col>
      <xdr:colOff>438979</xdr:colOff>
      <xdr:row>66</xdr:row>
      <xdr:rowOff>173107</xdr:rowOff>
    </xdr:to>
    <xdr:sp macro="" textlink="">
      <xdr:nvSpPr>
        <xdr:cNvPr id="7" name="圆角矩形 6"/>
        <xdr:cNvSpPr/>
      </xdr:nvSpPr>
      <xdr:spPr>
        <a:xfrm>
          <a:off x="3952462" y="834390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5</xdr:col>
      <xdr:colOff>457200</xdr:colOff>
      <xdr:row>59</xdr:row>
      <xdr:rowOff>123825</xdr:rowOff>
    </xdr:from>
    <xdr:to>
      <xdr:col>7</xdr:col>
      <xdr:colOff>662608</xdr:colOff>
      <xdr:row>61</xdr:row>
      <xdr:rowOff>28575</xdr:rowOff>
    </xdr:to>
    <xdr:sp macro="" textlink="">
      <xdr:nvSpPr>
        <xdr:cNvPr id="8" name="圆角矩形 7"/>
        <xdr:cNvSpPr/>
      </xdr:nvSpPr>
      <xdr:spPr>
        <a:xfrm>
          <a:off x="3894483" y="7164042"/>
          <a:ext cx="1580321"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5</xdr:col>
      <xdr:colOff>447675</xdr:colOff>
      <xdr:row>56</xdr:row>
      <xdr:rowOff>47625</xdr:rowOff>
    </xdr:from>
    <xdr:to>
      <xdr:col>7</xdr:col>
      <xdr:colOff>371475</xdr:colOff>
      <xdr:row>57</xdr:row>
      <xdr:rowOff>123825</xdr:rowOff>
    </xdr:to>
    <xdr:sp macro="" textlink="">
      <xdr:nvSpPr>
        <xdr:cNvPr id="9" name="圆角矩形 8"/>
        <xdr:cNvSpPr/>
      </xdr:nvSpPr>
      <xdr:spPr>
        <a:xfrm>
          <a:off x="10734675" y="159067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8</xdr:col>
      <xdr:colOff>511866</xdr:colOff>
      <xdr:row>59</xdr:row>
      <xdr:rowOff>122582</xdr:rowOff>
    </xdr:from>
    <xdr:to>
      <xdr:col>10</xdr:col>
      <xdr:colOff>435666</xdr:colOff>
      <xdr:row>61</xdr:row>
      <xdr:rowOff>27332</xdr:rowOff>
    </xdr:to>
    <xdr:sp macro="" textlink="">
      <xdr:nvSpPr>
        <xdr:cNvPr id="11" name="圆角矩形 10"/>
        <xdr:cNvSpPr/>
      </xdr:nvSpPr>
      <xdr:spPr>
        <a:xfrm>
          <a:off x="5324062" y="6748669"/>
          <a:ext cx="1298713"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2</xdr:col>
      <xdr:colOff>276225</xdr:colOff>
      <xdr:row>57</xdr:row>
      <xdr:rowOff>0</xdr:rowOff>
    </xdr:from>
    <xdr:to>
      <xdr:col>3</xdr:col>
      <xdr:colOff>161925</xdr:colOff>
      <xdr:row>60</xdr:row>
      <xdr:rowOff>66675</xdr:rowOff>
    </xdr:to>
    <xdr:cxnSp macro="">
      <xdr:nvCxnSpPr>
        <xdr:cNvPr id="16" name="肘形连接符 15"/>
        <xdr:cNvCxnSpPr>
          <a:stCxn id="2" idx="3"/>
          <a:endCxn id="3" idx="1"/>
        </xdr:cNvCxnSpPr>
      </xdr:nvCxnSpPr>
      <xdr:spPr>
        <a:xfrm flipV="1">
          <a:off x="8505825" y="1714500"/>
          <a:ext cx="571500" cy="5810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409576</xdr:colOff>
      <xdr:row>56</xdr:row>
      <xdr:rowOff>47625</xdr:rowOff>
    </xdr:from>
    <xdr:to>
      <xdr:col>10</xdr:col>
      <xdr:colOff>435666</xdr:colOff>
      <xdr:row>60</xdr:row>
      <xdr:rowOff>74957</xdr:rowOff>
    </xdr:to>
    <xdr:cxnSp macro="">
      <xdr:nvCxnSpPr>
        <xdr:cNvPr id="18" name="肘形连接符 17"/>
        <xdr:cNvCxnSpPr>
          <a:stCxn id="11" idx="3"/>
          <a:endCxn id="9" idx="0"/>
        </xdr:cNvCxnSpPr>
      </xdr:nvCxnSpPr>
      <xdr:spPr>
        <a:xfrm flipH="1" flipV="1">
          <a:off x="4534315" y="6466647"/>
          <a:ext cx="2775916" cy="855593"/>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276225</xdr:colOff>
      <xdr:row>60</xdr:row>
      <xdr:rowOff>66675</xdr:rowOff>
    </xdr:from>
    <xdr:to>
      <xdr:col>3</xdr:col>
      <xdr:colOff>171450</xdr:colOff>
      <xdr:row>60</xdr:row>
      <xdr:rowOff>66675</xdr:rowOff>
    </xdr:to>
    <xdr:cxnSp macro="">
      <xdr:nvCxnSpPr>
        <xdr:cNvPr id="25" name="直接箭头连接符 24"/>
        <xdr:cNvCxnSpPr>
          <a:stCxn id="2" idx="3"/>
          <a:endCxn id="4" idx="1"/>
        </xdr:cNvCxnSpPr>
      </xdr:nvCxnSpPr>
      <xdr:spPr>
        <a:xfrm>
          <a:off x="1651138" y="7313958"/>
          <a:ext cx="582682"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57</xdr:row>
      <xdr:rowOff>0</xdr:rowOff>
    </xdr:from>
    <xdr:to>
      <xdr:col>5</xdr:col>
      <xdr:colOff>447675</xdr:colOff>
      <xdr:row>57</xdr:row>
      <xdr:rowOff>0</xdr:rowOff>
    </xdr:to>
    <xdr:cxnSp macro="">
      <xdr:nvCxnSpPr>
        <xdr:cNvPr id="30" name="直接箭头连接符 29"/>
        <xdr:cNvCxnSpPr>
          <a:stCxn id="3" idx="3"/>
          <a:endCxn id="9" idx="1"/>
        </xdr:cNvCxnSpPr>
      </xdr:nvCxnSpPr>
      <xdr:spPr>
        <a:xfrm>
          <a:off x="10372725" y="17145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182217</xdr:colOff>
      <xdr:row>60</xdr:row>
      <xdr:rowOff>66675</xdr:rowOff>
    </xdr:from>
    <xdr:to>
      <xdr:col>5</xdr:col>
      <xdr:colOff>457200</xdr:colOff>
      <xdr:row>60</xdr:row>
      <xdr:rowOff>76200</xdr:rowOff>
    </xdr:to>
    <xdr:cxnSp macro="">
      <xdr:nvCxnSpPr>
        <xdr:cNvPr id="34" name="直接箭头连接符 33"/>
        <xdr:cNvCxnSpPr>
          <a:stCxn id="4" idx="3"/>
          <a:endCxn id="8" idx="1"/>
        </xdr:cNvCxnSpPr>
      </xdr:nvCxnSpPr>
      <xdr:spPr>
        <a:xfrm>
          <a:off x="3619500" y="7313958"/>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63</xdr:row>
      <xdr:rowOff>169794</xdr:rowOff>
    </xdr:from>
    <xdr:to>
      <xdr:col>5</xdr:col>
      <xdr:colOff>515178</xdr:colOff>
      <xdr:row>66</xdr:row>
      <xdr:rowOff>15736</xdr:rowOff>
    </xdr:to>
    <xdr:cxnSp macro="">
      <xdr:nvCxnSpPr>
        <xdr:cNvPr id="43" name="肘形连接符 42"/>
        <xdr:cNvCxnSpPr>
          <a:stCxn id="5" idx="3"/>
          <a:endCxn id="6" idx="1"/>
        </xdr:cNvCxnSpPr>
      </xdr:nvCxnSpPr>
      <xdr:spPr>
        <a:xfrm flipV="1">
          <a:off x="3549098" y="8038272"/>
          <a:ext cx="403363" cy="467138"/>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66</xdr:row>
      <xdr:rowOff>13667</xdr:rowOff>
    </xdr:from>
    <xdr:to>
      <xdr:col>5</xdr:col>
      <xdr:colOff>515179</xdr:colOff>
      <xdr:row>66</xdr:row>
      <xdr:rowOff>15736</xdr:rowOff>
    </xdr:to>
    <xdr:cxnSp macro="">
      <xdr:nvCxnSpPr>
        <xdr:cNvPr id="46" name="肘形连接符 45"/>
        <xdr:cNvCxnSpPr>
          <a:stCxn id="5" idx="3"/>
          <a:endCxn id="7" idx="1"/>
        </xdr:cNvCxnSpPr>
      </xdr:nvCxnSpPr>
      <xdr:spPr>
        <a:xfrm flipV="1">
          <a:off x="3549098" y="8503341"/>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371475</xdr:colOff>
      <xdr:row>56</xdr:row>
      <xdr:rowOff>189258</xdr:rowOff>
    </xdr:from>
    <xdr:to>
      <xdr:col>8</xdr:col>
      <xdr:colOff>511866</xdr:colOff>
      <xdr:row>60</xdr:row>
      <xdr:rowOff>74957</xdr:rowOff>
    </xdr:to>
    <xdr:cxnSp macro="">
      <xdr:nvCxnSpPr>
        <xdr:cNvPr id="50" name="肘形连接符 49"/>
        <xdr:cNvCxnSpPr>
          <a:stCxn id="9" idx="3"/>
          <a:endCxn id="11" idx="1"/>
        </xdr:cNvCxnSpPr>
      </xdr:nvCxnSpPr>
      <xdr:spPr>
        <a:xfrm>
          <a:off x="4496214" y="6194149"/>
          <a:ext cx="827848" cy="71396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662608</xdr:colOff>
      <xdr:row>60</xdr:row>
      <xdr:rowOff>74957</xdr:rowOff>
    </xdr:from>
    <xdr:to>
      <xdr:col>8</xdr:col>
      <xdr:colOff>511866</xdr:colOff>
      <xdr:row>60</xdr:row>
      <xdr:rowOff>76200</xdr:rowOff>
    </xdr:to>
    <xdr:cxnSp macro="">
      <xdr:nvCxnSpPr>
        <xdr:cNvPr id="53" name="肘形连接符 52"/>
        <xdr:cNvCxnSpPr>
          <a:stCxn id="8" idx="3"/>
          <a:endCxn id="11" idx="1"/>
        </xdr:cNvCxnSpPr>
      </xdr:nvCxnSpPr>
      <xdr:spPr>
        <a:xfrm flipV="1">
          <a:off x="5474804" y="7322240"/>
          <a:ext cx="536714"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448503</xdr:colOff>
      <xdr:row>60</xdr:row>
      <xdr:rowOff>74957</xdr:rowOff>
    </xdr:from>
    <xdr:to>
      <xdr:col>8</xdr:col>
      <xdr:colOff>511866</xdr:colOff>
      <xdr:row>63</xdr:row>
      <xdr:rowOff>169794</xdr:rowOff>
    </xdr:to>
    <xdr:cxnSp macro="">
      <xdr:nvCxnSpPr>
        <xdr:cNvPr id="56" name="肘形连接符 55"/>
        <xdr:cNvCxnSpPr>
          <a:stCxn id="6" idx="3"/>
          <a:endCxn id="11" idx="1"/>
        </xdr:cNvCxnSpPr>
      </xdr:nvCxnSpPr>
      <xdr:spPr>
        <a:xfrm flipV="1">
          <a:off x="5260699" y="7322240"/>
          <a:ext cx="750819" cy="716032"/>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438979</xdr:colOff>
      <xdr:row>60</xdr:row>
      <xdr:rowOff>74957</xdr:rowOff>
    </xdr:from>
    <xdr:to>
      <xdr:col>8</xdr:col>
      <xdr:colOff>511866</xdr:colOff>
      <xdr:row>66</xdr:row>
      <xdr:rowOff>13667</xdr:rowOff>
    </xdr:to>
    <xdr:cxnSp macro="">
      <xdr:nvCxnSpPr>
        <xdr:cNvPr id="59" name="肘形连接符 58"/>
        <xdr:cNvCxnSpPr>
          <a:stCxn id="7" idx="3"/>
          <a:endCxn id="11" idx="1"/>
        </xdr:cNvCxnSpPr>
      </xdr:nvCxnSpPr>
      <xdr:spPr>
        <a:xfrm flipV="1">
          <a:off x="5251175" y="7322240"/>
          <a:ext cx="760343" cy="1181101"/>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559906</xdr:colOff>
      <xdr:row>61</xdr:row>
      <xdr:rowOff>27332</xdr:rowOff>
    </xdr:from>
    <xdr:to>
      <xdr:col>9</xdr:col>
      <xdr:colOff>473767</xdr:colOff>
      <xdr:row>61</xdr:row>
      <xdr:rowOff>28575</xdr:rowOff>
    </xdr:to>
    <xdr:cxnSp macro="">
      <xdr:nvCxnSpPr>
        <xdr:cNvPr id="62" name="肘形连接符 61"/>
        <xdr:cNvCxnSpPr>
          <a:stCxn id="11" idx="2"/>
          <a:endCxn id="8" idx="2"/>
        </xdr:cNvCxnSpPr>
      </xdr:nvCxnSpPr>
      <xdr:spPr>
        <a:xfrm rot="5400000">
          <a:off x="5672139" y="6494186"/>
          <a:ext cx="1243" cy="197623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629477</xdr:colOff>
      <xdr:row>62</xdr:row>
      <xdr:rowOff>65432</xdr:rowOff>
    </xdr:from>
    <xdr:to>
      <xdr:col>30</xdr:col>
      <xdr:colOff>629477</xdr:colOff>
      <xdr:row>62</xdr:row>
      <xdr:rowOff>94008</xdr:rowOff>
    </xdr:to>
    <xdr:cxnSp macro="">
      <xdr:nvCxnSpPr>
        <xdr:cNvPr id="66" name="直接连接符 65"/>
        <xdr:cNvCxnSpPr/>
      </xdr:nvCxnSpPr>
      <xdr:spPr>
        <a:xfrm flipV="1">
          <a:off x="12316238" y="7726845"/>
          <a:ext cx="8936935" cy="28576"/>
        </a:xfrm>
        <a:prstGeom prst="line">
          <a:avLst/>
        </a:prstGeom>
        <a:ln w="19050">
          <a:solidFill>
            <a:srgbClr val="FFC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266700</xdr:colOff>
      <xdr:row>49</xdr:row>
      <xdr:rowOff>57150</xdr:rowOff>
    </xdr:from>
    <xdr:ext cx="184731" cy="264560"/>
    <xdr:sp macro="" textlink="">
      <xdr:nvSpPr>
        <xdr:cNvPr id="77" name="文本框 76"/>
        <xdr:cNvSpPr txBox="1"/>
      </xdr:nvSpPr>
      <xdr:spPr>
        <a:xfrm>
          <a:off x="952500" y="19431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2</xdr:col>
      <xdr:colOff>133350</xdr:colOff>
      <xdr:row>62</xdr:row>
      <xdr:rowOff>0</xdr:rowOff>
    </xdr:from>
    <xdr:ext cx="184731" cy="264560"/>
    <xdr:sp macro="" textlink="">
      <xdr:nvSpPr>
        <xdr:cNvPr id="31" name="文本框 30"/>
        <xdr:cNvSpPr txBox="1"/>
      </xdr:nvSpPr>
      <xdr:spPr>
        <a:xfrm>
          <a:off x="819150" y="37719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twoCellAnchor editAs="oneCell">
    <xdr:from>
      <xdr:col>0</xdr:col>
      <xdr:colOff>0</xdr:colOff>
      <xdr:row>1</xdr:row>
      <xdr:rowOff>0</xdr:rowOff>
    </xdr:from>
    <xdr:to>
      <xdr:col>9</xdr:col>
      <xdr:colOff>572076</xdr:colOff>
      <xdr:row>19</xdr:row>
      <xdr:rowOff>200025</xdr:rowOff>
    </xdr:to>
    <xdr:pic>
      <xdr:nvPicPr>
        <xdr:cNvPr id="12" name="图片 11"/>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206375"/>
          <a:ext cx="6715701" cy="3914775"/>
        </a:xfrm>
        <a:prstGeom prst="rect">
          <a:avLst/>
        </a:prstGeom>
      </xdr:spPr>
    </xdr:pic>
    <xdr:clientData/>
  </xdr:twoCellAnchor>
  <xdr:oneCellAnchor>
    <xdr:from>
      <xdr:col>0</xdr:col>
      <xdr:colOff>621848</xdr:colOff>
      <xdr:row>6</xdr:row>
      <xdr:rowOff>48758</xdr:rowOff>
    </xdr:from>
    <xdr:ext cx="3780907" cy="1415369"/>
    <xdr:sp macro="" textlink="">
      <xdr:nvSpPr>
        <xdr:cNvPr id="15" name="文本框 14"/>
        <xdr:cNvSpPr txBox="1"/>
      </xdr:nvSpPr>
      <xdr:spPr>
        <a:xfrm>
          <a:off x="621848" y="1322387"/>
          <a:ext cx="3780907" cy="141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我和另外</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个幸存者逃到了这个庄园中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曾经，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这里是末日中的一片乐土</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4</xdr:col>
      <xdr:colOff>471694</xdr:colOff>
      <xdr:row>52</xdr:row>
      <xdr:rowOff>166066</xdr:rowOff>
    </xdr:from>
    <xdr:ext cx="1829219" cy="400366"/>
    <xdr:sp macro="" textlink="">
      <xdr:nvSpPr>
        <xdr:cNvPr id="39" name="文本框 38"/>
        <xdr:cNvSpPr txBox="1"/>
      </xdr:nvSpPr>
      <xdr:spPr>
        <a:xfrm>
          <a:off x="3221520" y="5756827"/>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0</xdr:col>
      <xdr:colOff>685801</xdr:colOff>
      <xdr:row>61</xdr:row>
      <xdr:rowOff>191329</xdr:rowOff>
    </xdr:from>
    <xdr:ext cx="1261884" cy="400366"/>
    <xdr:sp macro="" textlink="">
      <xdr:nvSpPr>
        <xdr:cNvPr id="40" name="文本框 39"/>
        <xdr:cNvSpPr txBox="1"/>
      </xdr:nvSpPr>
      <xdr:spPr>
        <a:xfrm>
          <a:off x="685801" y="7645677"/>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14</xdr:col>
      <xdr:colOff>231912</xdr:colOff>
      <xdr:row>56</xdr:row>
      <xdr:rowOff>66261</xdr:rowOff>
    </xdr:from>
    <xdr:to>
      <xdr:col>15</xdr:col>
      <xdr:colOff>460512</xdr:colOff>
      <xdr:row>57</xdr:row>
      <xdr:rowOff>178077</xdr:rowOff>
    </xdr:to>
    <xdr:sp macro="" textlink="">
      <xdr:nvSpPr>
        <xdr:cNvPr id="37" name="圆角矩形 36"/>
        <xdr:cNvSpPr/>
      </xdr:nvSpPr>
      <xdr:spPr>
        <a:xfrm>
          <a:off x="7793934" y="6485283"/>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生存</a:t>
          </a:r>
        </a:p>
      </xdr:txBody>
    </xdr:sp>
    <xdr:clientData/>
  </xdr:twoCellAnchor>
  <xdr:twoCellAnchor>
    <xdr:from>
      <xdr:col>14</xdr:col>
      <xdr:colOff>273327</xdr:colOff>
      <xdr:row>61</xdr:row>
      <xdr:rowOff>74542</xdr:rowOff>
    </xdr:from>
    <xdr:to>
      <xdr:col>15</xdr:col>
      <xdr:colOff>501927</xdr:colOff>
      <xdr:row>62</xdr:row>
      <xdr:rowOff>186358</xdr:rowOff>
    </xdr:to>
    <xdr:sp macro="" textlink="">
      <xdr:nvSpPr>
        <xdr:cNvPr id="38" name="圆角矩形 37"/>
        <xdr:cNvSpPr/>
      </xdr:nvSpPr>
      <xdr:spPr>
        <a:xfrm>
          <a:off x="7835349" y="7528890"/>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解锁新建筑</a:t>
          </a:r>
        </a:p>
      </xdr:txBody>
    </xdr:sp>
    <xdr:clientData/>
  </xdr:twoCellAnchor>
  <xdr:twoCellAnchor>
    <xdr:from>
      <xdr:col>14</xdr:col>
      <xdr:colOff>281609</xdr:colOff>
      <xdr:row>64</xdr:row>
      <xdr:rowOff>33130</xdr:rowOff>
    </xdr:from>
    <xdr:to>
      <xdr:col>15</xdr:col>
      <xdr:colOff>510209</xdr:colOff>
      <xdr:row>65</xdr:row>
      <xdr:rowOff>144946</xdr:rowOff>
    </xdr:to>
    <xdr:sp macro="" textlink="">
      <xdr:nvSpPr>
        <xdr:cNvPr id="41" name="圆角矩形 40"/>
        <xdr:cNvSpPr/>
      </xdr:nvSpPr>
      <xdr:spPr>
        <a:xfrm>
          <a:off x="7843631" y="8108673"/>
          <a:ext cx="916056" cy="31888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15</xdr:col>
      <xdr:colOff>679175</xdr:colOff>
      <xdr:row>54</xdr:row>
      <xdr:rowOff>0</xdr:rowOff>
    </xdr:from>
    <xdr:to>
      <xdr:col>17</xdr:col>
      <xdr:colOff>602975</xdr:colOff>
      <xdr:row>55</xdr:row>
      <xdr:rowOff>76200</xdr:rowOff>
    </xdr:to>
    <xdr:sp macro="" textlink="">
      <xdr:nvSpPr>
        <xdr:cNvPr id="44" name="圆角矩形 43"/>
        <xdr:cNvSpPr/>
      </xdr:nvSpPr>
      <xdr:spPr>
        <a:xfrm>
          <a:off x="7553740" y="5797826"/>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食物、水等</a:t>
          </a:r>
        </a:p>
      </xdr:txBody>
    </xdr:sp>
    <xdr:clientData/>
  </xdr:twoCellAnchor>
  <xdr:twoCellAnchor>
    <xdr:from>
      <xdr:col>18</xdr:col>
      <xdr:colOff>248478</xdr:colOff>
      <xdr:row>53</xdr:row>
      <xdr:rowOff>198783</xdr:rowOff>
    </xdr:from>
    <xdr:to>
      <xdr:col>20</xdr:col>
      <xdr:colOff>172278</xdr:colOff>
      <xdr:row>55</xdr:row>
      <xdr:rowOff>67918</xdr:rowOff>
    </xdr:to>
    <xdr:sp macro="" textlink="">
      <xdr:nvSpPr>
        <xdr:cNvPr id="45" name="圆角矩形 44"/>
        <xdr:cNvSpPr/>
      </xdr:nvSpPr>
      <xdr:spPr>
        <a:xfrm>
          <a:off x="9185413" y="5789544"/>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升级资源建筑</a:t>
          </a:r>
        </a:p>
      </xdr:txBody>
    </xdr:sp>
    <xdr:clientData/>
  </xdr:twoCellAnchor>
  <xdr:twoCellAnchor>
    <xdr:from>
      <xdr:col>20</xdr:col>
      <xdr:colOff>596346</xdr:colOff>
      <xdr:row>54</xdr:row>
      <xdr:rowOff>0</xdr:rowOff>
    </xdr:from>
    <xdr:to>
      <xdr:col>22</xdr:col>
      <xdr:colOff>520146</xdr:colOff>
      <xdr:row>55</xdr:row>
      <xdr:rowOff>70403</xdr:rowOff>
    </xdr:to>
    <xdr:sp macro="" textlink="">
      <xdr:nvSpPr>
        <xdr:cNvPr id="47" name="圆角矩形 46"/>
        <xdr:cNvSpPr/>
      </xdr:nvSpPr>
      <xdr:spPr>
        <a:xfrm>
          <a:off x="10908194" y="5797826"/>
          <a:ext cx="1298713" cy="27746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15</xdr:col>
      <xdr:colOff>670891</xdr:colOff>
      <xdr:row>56</xdr:row>
      <xdr:rowOff>74542</xdr:rowOff>
    </xdr:from>
    <xdr:to>
      <xdr:col>17</xdr:col>
      <xdr:colOff>585166</xdr:colOff>
      <xdr:row>57</xdr:row>
      <xdr:rowOff>169792</xdr:rowOff>
    </xdr:to>
    <xdr:sp macro="" textlink="">
      <xdr:nvSpPr>
        <xdr:cNvPr id="48" name="圆角矩形 47"/>
        <xdr:cNvSpPr/>
      </xdr:nvSpPr>
      <xdr:spPr>
        <a:xfrm>
          <a:off x="7545456" y="6286499"/>
          <a:ext cx="1289188" cy="30231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a:t>
          </a:r>
          <a:r>
            <a:rPr lang="en-US" altLang="zh-CN" sz="1100">
              <a:latin typeface="微软雅黑" panose="020B0503020204020204" pitchFamily="34" charset="-122"/>
              <a:ea typeface="微软雅黑" panose="020B0503020204020204" pitchFamily="34" charset="-122"/>
            </a:rPr>
            <a:t>/</a:t>
          </a:r>
          <a:r>
            <a:rPr lang="zh-CN" altLang="en-US" sz="1100">
              <a:latin typeface="微软雅黑" panose="020B0503020204020204" pitchFamily="34" charset="-122"/>
              <a:ea typeface="微软雅黑" panose="020B0503020204020204" pitchFamily="34" charset="-122"/>
            </a:rPr>
            <a:t>进攻外敌</a:t>
          </a:r>
        </a:p>
      </xdr:txBody>
    </xdr:sp>
    <xdr:clientData/>
  </xdr:twoCellAnchor>
  <xdr:twoCellAnchor>
    <xdr:from>
      <xdr:col>18</xdr:col>
      <xdr:colOff>256761</xdr:colOff>
      <xdr:row>55</xdr:row>
      <xdr:rowOff>173935</xdr:rowOff>
    </xdr:from>
    <xdr:to>
      <xdr:col>20</xdr:col>
      <xdr:colOff>190086</xdr:colOff>
      <xdr:row>57</xdr:row>
      <xdr:rowOff>78684</xdr:rowOff>
    </xdr:to>
    <xdr:sp macro="" textlink="">
      <xdr:nvSpPr>
        <xdr:cNvPr id="49" name="圆角矩形 48"/>
        <xdr:cNvSpPr/>
      </xdr:nvSpPr>
      <xdr:spPr>
        <a:xfrm>
          <a:off x="9193696" y="6178826"/>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升级庄园武器</a:t>
          </a:r>
        </a:p>
      </xdr:txBody>
    </xdr:sp>
    <xdr:clientData/>
  </xdr:twoCellAnchor>
  <xdr:twoCellAnchor>
    <xdr:from>
      <xdr:col>18</xdr:col>
      <xdr:colOff>265043</xdr:colOff>
      <xdr:row>58</xdr:row>
      <xdr:rowOff>8283</xdr:rowOff>
    </xdr:from>
    <xdr:to>
      <xdr:col>20</xdr:col>
      <xdr:colOff>188843</xdr:colOff>
      <xdr:row>59</xdr:row>
      <xdr:rowOff>120099</xdr:rowOff>
    </xdr:to>
    <xdr:sp macro="" textlink="">
      <xdr:nvSpPr>
        <xdr:cNvPr id="51" name="圆角矩形 50"/>
        <xdr:cNvSpPr/>
      </xdr:nvSpPr>
      <xdr:spPr>
        <a:xfrm>
          <a:off x="9201978" y="663437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升级庄园防御</a:t>
          </a:r>
        </a:p>
      </xdr:txBody>
    </xdr:sp>
    <xdr:clientData/>
  </xdr:twoCellAnchor>
  <xdr:twoCellAnchor>
    <xdr:from>
      <xdr:col>5</xdr:col>
      <xdr:colOff>85725</xdr:colOff>
      <xdr:row>56</xdr:row>
      <xdr:rowOff>189258</xdr:rowOff>
    </xdr:from>
    <xdr:to>
      <xdr:col>5</xdr:col>
      <xdr:colOff>457200</xdr:colOff>
      <xdr:row>60</xdr:row>
      <xdr:rowOff>76200</xdr:rowOff>
    </xdr:to>
    <xdr:cxnSp macro="">
      <xdr:nvCxnSpPr>
        <xdr:cNvPr id="151" name="直接箭头连接符 150"/>
        <xdr:cNvCxnSpPr>
          <a:stCxn id="3" idx="3"/>
          <a:endCxn id="8" idx="1"/>
        </xdr:cNvCxnSpPr>
      </xdr:nvCxnSpPr>
      <xdr:spPr>
        <a:xfrm>
          <a:off x="3523008" y="6608280"/>
          <a:ext cx="371475" cy="71520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505653</xdr:colOff>
      <xdr:row>59</xdr:row>
      <xdr:rowOff>114300</xdr:rowOff>
    </xdr:from>
    <xdr:to>
      <xdr:col>9</xdr:col>
      <xdr:colOff>473766</xdr:colOff>
      <xdr:row>59</xdr:row>
      <xdr:rowOff>122582</xdr:rowOff>
    </xdr:to>
    <xdr:cxnSp macro="">
      <xdr:nvCxnSpPr>
        <xdr:cNvPr id="157" name="肘形连接符 156"/>
        <xdr:cNvCxnSpPr>
          <a:stCxn id="11" idx="0"/>
          <a:endCxn id="2" idx="0"/>
        </xdr:cNvCxnSpPr>
      </xdr:nvCxnSpPr>
      <xdr:spPr>
        <a:xfrm rot="16200000" flipV="1">
          <a:off x="3922852" y="4424775"/>
          <a:ext cx="8282" cy="5467765"/>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1</xdr:col>
      <xdr:colOff>505653</xdr:colOff>
      <xdr:row>63</xdr:row>
      <xdr:rowOff>149086</xdr:rowOff>
    </xdr:to>
    <xdr:cxnSp macro="">
      <xdr:nvCxnSpPr>
        <xdr:cNvPr id="165" name="直接箭头连接符 164"/>
        <xdr:cNvCxnSpPr>
          <a:stCxn id="168" idx="0"/>
          <a:endCxn id="2" idx="2"/>
        </xdr:cNvCxnSpPr>
      </xdr:nvCxnSpPr>
      <xdr:spPr>
        <a:xfrm flipV="1">
          <a:off x="1068456" y="7473398"/>
          <a:ext cx="12465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63</xdr:row>
      <xdr:rowOff>149086</xdr:rowOff>
    </xdr:from>
    <xdr:to>
      <xdr:col>3</xdr:col>
      <xdr:colOff>74542</xdr:colOff>
      <xdr:row>69</xdr:row>
      <xdr:rowOff>140804</xdr:rowOff>
    </xdr:to>
    <xdr:sp macro="" textlink="">
      <xdr:nvSpPr>
        <xdr:cNvPr id="168" name="圆角矩形 167"/>
        <xdr:cNvSpPr/>
      </xdr:nvSpPr>
      <xdr:spPr>
        <a:xfrm>
          <a:off x="0" y="8017564"/>
          <a:ext cx="2136912" cy="123411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1</xdr:col>
      <xdr:colOff>380999</xdr:colOff>
      <xdr:row>57</xdr:row>
      <xdr:rowOff>123825</xdr:rowOff>
    </xdr:from>
    <xdr:to>
      <xdr:col>4</xdr:col>
      <xdr:colOff>123826</xdr:colOff>
      <xdr:row>63</xdr:row>
      <xdr:rowOff>149086</xdr:rowOff>
    </xdr:to>
    <xdr:cxnSp macro="">
      <xdr:nvCxnSpPr>
        <xdr:cNvPr id="171" name="直接箭头连接符 170"/>
        <xdr:cNvCxnSpPr>
          <a:stCxn id="168" idx="0"/>
          <a:endCxn id="3" idx="2"/>
        </xdr:cNvCxnSpPr>
      </xdr:nvCxnSpPr>
      <xdr:spPr>
        <a:xfrm flipV="1">
          <a:off x="1068456" y="6749912"/>
          <a:ext cx="1805196" cy="1267652"/>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4</xdr:col>
      <xdr:colOff>176834</xdr:colOff>
      <xdr:row>63</xdr:row>
      <xdr:rowOff>149086</xdr:rowOff>
    </xdr:to>
    <xdr:cxnSp macro="">
      <xdr:nvCxnSpPr>
        <xdr:cNvPr id="192" name="直接箭头连接符 191"/>
        <xdr:cNvCxnSpPr>
          <a:stCxn id="168" idx="0"/>
          <a:endCxn id="4" idx="2"/>
        </xdr:cNvCxnSpPr>
      </xdr:nvCxnSpPr>
      <xdr:spPr>
        <a:xfrm flipV="1">
          <a:off x="1068456" y="7473398"/>
          <a:ext cx="185820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154678</xdr:colOff>
      <xdr:row>61</xdr:row>
      <xdr:rowOff>27333</xdr:rowOff>
    </xdr:from>
    <xdr:to>
      <xdr:col>9</xdr:col>
      <xdr:colOff>473766</xdr:colOff>
      <xdr:row>66</xdr:row>
      <xdr:rowOff>175177</xdr:rowOff>
    </xdr:to>
    <xdr:cxnSp macro="">
      <xdr:nvCxnSpPr>
        <xdr:cNvPr id="201" name="肘形连接符 200"/>
        <xdr:cNvCxnSpPr>
          <a:stCxn id="11" idx="2"/>
          <a:endCxn id="5" idx="2"/>
        </xdr:cNvCxnSpPr>
      </xdr:nvCxnSpPr>
      <xdr:spPr>
        <a:xfrm rot="5400000">
          <a:off x="4191105" y="6195080"/>
          <a:ext cx="1183170" cy="3756371"/>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679175</xdr:colOff>
      <xdr:row>60</xdr:row>
      <xdr:rowOff>140804</xdr:rowOff>
    </xdr:from>
    <xdr:ext cx="1649682" cy="400366"/>
    <xdr:sp macro="" textlink="">
      <xdr:nvSpPr>
        <xdr:cNvPr id="220" name="文本框 219"/>
        <xdr:cNvSpPr txBox="1"/>
      </xdr:nvSpPr>
      <xdr:spPr>
        <a:xfrm>
          <a:off x="4803914" y="7388087"/>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7</xdr:col>
      <xdr:colOff>0</xdr:colOff>
      <xdr:row>66</xdr:row>
      <xdr:rowOff>91109</xdr:rowOff>
    </xdr:from>
    <xdr:ext cx="1649682" cy="400366"/>
    <xdr:sp macro="" textlink="">
      <xdr:nvSpPr>
        <xdr:cNvPr id="221" name="文本框 220"/>
        <xdr:cNvSpPr txBox="1"/>
      </xdr:nvSpPr>
      <xdr:spPr>
        <a:xfrm>
          <a:off x="4812196" y="8580783"/>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4</xdr:col>
      <xdr:colOff>91108</xdr:colOff>
      <xdr:row>69</xdr:row>
      <xdr:rowOff>49695</xdr:rowOff>
    </xdr:from>
    <xdr:to>
      <xdr:col>7</xdr:col>
      <xdr:colOff>223630</xdr:colOff>
      <xdr:row>70</xdr:row>
      <xdr:rowOff>161510</xdr:rowOff>
    </xdr:to>
    <xdr:sp macro="" textlink="">
      <xdr:nvSpPr>
        <xdr:cNvPr id="238" name="圆角矩形 237"/>
        <xdr:cNvSpPr/>
      </xdr:nvSpPr>
      <xdr:spPr>
        <a:xfrm>
          <a:off x="2840934" y="9160565"/>
          <a:ext cx="2194892"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4</xdr:col>
      <xdr:colOff>339588</xdr:colOff>
      <xdr:row>70</xdr:row>
      <xdr:rowOff>82824</xdr:rowOff>
    </xdr:from>
    <xdr:ext cx="1800493" cy="400366"/>
    <xdr:sp macro="" textlink="">
      <xdr:nvSpPr>
        <xdr:cNvPr id="244" name="文本框 243"/>
        <xdr:cNvSpPr txBox="1"/>
      </xdr:nvSpPr>
      <xdr:spPr>
        <a:xfrm>
          <a:off x="3089414" y="9400759"/>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1</xdr:col>
      <xdr:colOff>380999</xdr:colOff>
      <xdr:row>61</xdr:row>
      <xdr:rowOff>28575</xdr:rowOff>
    </xdr:from>
    <xdr:to>
      <xdr:col>6</xdr:col>
      <xdr:colOff>559905</xdr:colOff>
      <xdr:row>63</xdr:row>
      <xdr:rowOff>149086</xdr:rowOff>
    </xdr:to>
    <xdr:cxnSp macro="">
      <xdr:nvCxnSpPr>
        <xdr:cNvPr id="251" name="直接箭头连接符 250"/>
        <xdr:cNvCxnSpPr>
          <a:stCxn id="168" idx="0"/>
          <a:endCxn id="8" idx="2"/>
        </xdr:cNvCxnSpPr>
      </xdr:nvCxnSpPr>
      <xdr:spPr>
        <a:xfrm flipV="1">
          <a:off x="1068456" y="7482923"/>
          <a:ext cx="3616188" cy="53464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430696</xdr:colOff>
      <xdr:row>58</xdr:row>
      <xdr:rowOff>115957</xdr:rowOff>
    </xdr:from>
    <xdr:ext cx="466794" cy="275717"/>
    <xdr:sp macro="" textlink="">
      <xdr:nvSpPr>
        <xdr:cNvPr id="258" name="文本框 257"/>
        <xdr:cNvSpPr txBox="1"/>
      </xdr:nvSpPr>
      <xdr:spPr>
        <a:xfrm>
          <a:off x="4555435" y="6949109"/>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oneCellAnchor>
    <xdr:from>
      <xdr:col>19</xdr:col>
      <xdr:colOff>75179</xdr:colOff>
      <xdr:row>6</xdr:row>
      <xdr:rowOff>199853</xdr:rowOff>
    </xdr:from>
    <xdr:ext cx="2189446" cy="400366"/>
    <xdr:sp macro="" textlink="">
      <xdr:nvSpPr>
        <xdr:cNvPr id="52" name="文本框 51"/>
        <xdr:cNvSpPr txBox="1"/>
      </xdr:nvSpPr>
      <xdr:spPr>
        <a:xfrm>
          <a:off x="13105379" y="1473482"/>
          <a:ext cx="2189446"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但是</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我能做什么呢</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44</xdr:col>
      <xdr:colOff>609582</xdr:colOff>
      <xdr:row>5</xdr:row>
      <xdr:rowOff>146289</xdr:rowOff>
    </xdr:from>
    <xdr:ext cx="4246563" cy="2366852"/>
    <xdr:sp macro="" textlink="">
      <xdr:nvSpPr>
        <xdr:cNvPr id="55" name="文本框 54"/>
        <xdr:cNvSpPr txBox="1"/>
      </xdr:nvSpPr>
      <xdr:spPr>
        <a:xfrm>
          <a:off x="30866558" y="1191716"/>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我要活下去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我要发展我自己的势力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我要打破他们对食物和基础资源的垄断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我要用武器，为这个世界建立新的秩序，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我会用尽一切办法，让他们血债血偿。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55</xdr:col>
      <xdr:colOff>272407</xdr:colOff>
      <xdr:row>5</xdr:row>
      <xdr:rowOff>175631</xdr:rowOff>
    </xdr:from>
    <xdr:ext cx="4246563" cy="2366852"/>
    <xdr:sp macro="" textlink="">
      <xdr:nvSpPr>
        <xdr:cNvPr id="57" name="文本框 56"/>
        <xdr:cNvSpPr txBox="1"/>
      </xdr:nvSpPr>
      <xdr:spPr>
        <a:xfrm>
          <a:off x="38093627" y="1221058"/>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“红伞公司”，你们听到了吗？！</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我要让你们为五十亿无辜人的死付出代价！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我要让你们所有人为我朋友的死付出代价！</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36</xdr:col>
      <xdr:colOff>146957</xdr:colOff>
      <xdr:row>6</xdr:row>
      <xdr:rowOff>136070</xdr:rowOff>
    </xdr:from>
    <xdr:ext cx="4246563" cy="2103467"/>
    <xdr:sp macro="" textlink="">
      <xdr:nvSpPr>
        <xdr:cNvPr id="58" name="文本框 57"/>
        <xdr:cNvSpPr txBox="1"/>
      </xdr:nvSpPr>
      <xdr:spPr>
        <a:xfrm>
          <a:off x="24902664" y="1390582"/>
          <a:ext cx="4246563" cy="21034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在这个世界上</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有了资源就有了黄金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有了黄金就有了武力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而有了武力，你才开始算</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拥有了你自己</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25</xdr:col>
      <xdr:colOff>288472</xdr:colOff>
      <xdr:row>6</xdr:row>
      <xdr:rowOff>190500</xdr:rowOff>
    </xdr:from>
    <xdr:ext cx="5296963" cy="1940531"/>
    <xdr:sp macro="" textlink="">
      <xdr:nvSpPr>
        <xdr:cNvPr id="60" name="文本框 59"/>
        <xdr:cNvSpPr txBox="1"/>
      </xdr:nvSpPr>
      <xdr:spPr>
        <a:xfrm>
          <a:off x="17458538" y="1453816"/>
          <a:ext cx="5296963" cy="19405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年前倒台，纸币都变成了废纸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武器、资源和黄金成了世界的通用货币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“红伞公司”利用武力对食物和基础资源进行垄断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他们赚取了大量的黄金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他们的黄金上沾满了鲜血</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甚至</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年前的那场生化袭击，都和他们有着千丝万缕的联系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11</xdr:col>
      <xdr:colOff>435429</xdr:colOff>
      <xdr:row>6</xdr:row>
      <xdr:rowOff>157389</xdr:rowOff>
    </xdr:from>
    <xdr:ext cx="3780907" cy="1785711"/>
    <xdr:sp macro="" textlink="">
      <xdr:nvSpPr>
        <xdr:cNvPr id="61" name="文本框 60"/>
        <xdr:cNvSpPr txBox="1"/>
      </xdr:nvSpPr>
      <xdr:spPr>
        <a:xfrm>
          <a:off x="7979229" y="1431018"/>
          <a:ext cx="3780907" cy="17857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而就在昨天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一切都变了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“红伞公司”洗劫了这里</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个朋友被残忍杀害</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现在的我</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什么都没了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我一定要让他们</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付出血的代价！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66</xdr:col>
      <xdr:colOff>91949</xdr:colOff>
      <xdr:row>5</xdr:row>
      <xdr:rowOff>128244</xdr:rowOff>
    </xdr:from>
    <xdr:ext cx="1050073" cy="393003"/>
    <xdr:sp macro="" textlink="">
      <xdr:nvSpPr>
        <xdr:cNvPr id="63" name="文本框 62"/>
        <xdr:cNvSpPr txBox="1"/>
      </xdr:nvSpPr>
      <xdr:spPr>
        <a:xfrm>
          <a:off x="45420923" y="1181007"/>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twoCellAnchor editAs="oneCell">
    <xdr:from>
      <xdr:col>0</xdr:col>
      <xdr:colOff>0</xdr:colOff>
      <xdr:row>22</xdr:row>
      <xdr:rowOff>195146</xdr:rowOff>
    </xdr:from>
    <xdr:to>
      <xdr:col>9</xdr:col>
      <xdr:colOff>572076</xdr:colOff>
      <xdr:row>41</xdr:row>
      <xdr:rowOff>186086</xdr:rowOff>
    </xdr:to>
    <xdr:pic>
      <xdr:nvPicPr>
        <xdr:cNvPr id="64" name="图片 63"/>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4795024"/>
          <a:ext cx="6761003" cy="3963562"/>
        </a:xfrm>
        <a:prstGeom prst="rect">
          <a:avLst/>
        </a:prstGeom>
      </xdr:spPr>
    </xdr:pic>
    <xdr:clientData/>
  </xdr:twoCellAnchor>
  <xdr:oneCellAnchor>
    <xdr:from>
      <xdr:col>20</xdr:col>
      <xdr:colOff>248224</xdr:colOff>
      <xdr:row>27</xdr:row>
      <xdr:rowOff>159562</xdr:rowOff>
    </xdr:from>
    <xdr:ext cx="5346461" cy="1976043"/>
    <xdr:sp macro="" textlink="">
      <xdr:nvSpPr>
        <xdr:cNvPr id="65" name="文本框 64"/>
        <xdr:cNvSpPr txBox="1"/>
      </xdr:nvSpPr>
      <xdr:spPr>
        <a:xfrm>
          <a:off x="13984277" y="5844483"/>
          <a:ext cx="5346461" cy="19760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我和我的朋友们经营着一家“末日庄园”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主要是通过贩卖基础资源，来获取黄金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然后购买武器来武装自己</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只有这样.</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才能活下来</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你可以叫它“公司”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你也可以叫它“武装组织”</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总之，这是一个弱肉强食、没有法律的时代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xdr:col>
      <xdr:colOff>215709</xdr:colOff>
      <xdr:row>28</xdr:row>
      <xdr:rowOff>35102</xdr:rowOff>
    </xdr:from>
    <xdr:ext cx="3954929" cy="1016432"/>
    <xdr:sp macro="" textlink="">
      <xdr:nvSpPr>
        <xdr:cNvPr id="67" name="文本框 66"/>
        <xdr:cNvSpPr txBox="1"/>
      </xdr:nvSpPr>
      <xdr:spPr>
        <a:xfrm>
          <a:off x="902512" y="5930576"/>
          <a:ext cx="3954929"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武器和基础资源成了这个世界上最有价值的东西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黄金，则成了世界的通用货币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12</xdr:col>
      <xdr:colOff>70183</xdr:colOff>
      <xdr:row>28</xdr:row>
      <xdr:rowOff>25065</xdr:rowOff>
    </xdr:from>
    <xdr:ext cx="3383881" cy="1016432"/>
    <xdr:sp macro="" textlink="">
      <xdr:nvSpPr>
        <xdr:cNvPr id="68" name="文本框 67"/>
        <xdr:cNvSpPr txBox="1"/>
      </xdr:nvSpPr>
      <xdr:spPr>
        <a:xfrm>
          <a:off x="8311815" y="5920539"/>
          <a:ext cx="3383881"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比那半死不活的怪物更恐怖的</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就是和你一样幸存下来的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人类</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这是一个人吃人的时代</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30</xdr:col>
      <xdr:colOff>200526</xdr:colOff>
      <xdr:row>27</xdr:row>
      <xdr:rowOff>175461</xdr:rowOff>
    </xdr:from>
    <xdr:ext cx="5346461" cy="2397149"/>
    <xdr:sp macro="" textlink="">
      <xdr:nvSpPr>
        <xdr:cNvPr id="69" name="文本框 68"/>
        <xdr:cNvSpPr txBox="1"/>
      </xdr:nvSpPr>
      <xdr:spPr>
        <a:xfrm>
          <a:off x="20804605" y="5860382"/>
          <a:ext cx="5346461" cy="23971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这是一个只要你有武器、有黄金，就可以为所欲为的时代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41</xdr:col>
      <xdr:colOff>431130</xdr:colOff>
      <xdr:row>27</xdr:row>
      <xdr:rowOff>110289</xdr:rowOff>
    </xdr:from>
    <xdr:ext cx="1050073" cy="393003"/>
    <xdr:sp macro="" textlink="">
      <xdr:nvSpPr>
        <xdr:cNvPr id="70" name="文本框 69"/>
        <xdr:cNvSpPr txBox="1"/>
      </xdr:nvSpPr>
      <xdr:spPr>
        <a:xfrm>
          <a:off x="28590038" y="5795210"/>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wsDr>
</file>

<file path=xl/drawings/drawing3.xml><?xml version="1.0" encoding="utf-8"?>
<xdr:wsDr xmlns:xdr="http://schemas.openxmlformats.org/drawingml/2006/spreadsheetDrawing" xmlns:a="http://schemas.openxmlformats.org/drawingml/2006/main">
  <xdr:twoCellAnchor>
    <xdr:from>
      <xdr:col>0</xdr:col>
      <xdr:colOff>0</xdr:colOff>
      <xdr:row>202</xdr:row>
      <xdr:rowOff>110987</xdr:rowOff>
    </xdr:from>
    <xdr:to>
      <xdr:col>6</xdr:col>
      <xdr:colOff>447261</xdr:colOff>
      <xdr:row>218</xdr:row>
      <xdr:rowOff>71230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21</xdr:row>
      <xdr:rowOff>8282</xdr:rowOff>
    </xdr:from>
    <xdr:to>
      <xdr:col>4</xdr:col>
      <xdr:colOff>521804</xdr:colOff>
      <xdr:row>33</xdr:row>
      <xdr:rowOff>137491</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35</xdr:row>
      <xdr:rowOff>107675</xdr:rowOff>
    </xdr:from>
    <xdr:to>
      <xdr:col>4</xdr:col>
      <xdr:colOff>463826</xdr:colOff>
      <xdr:row>59</xdr:row>
      <xdr:rowOff>132522</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563218</xdr:colOff>
      <xdr:row>42</xdr:row>
      <xdr:rowOff>8282</xdr:rowOff>
    </xdr:from>
    <xdr:to>
      <xdr:col>13</xdr:col>
      <xdr:colOff>165285</xdr:colOff>
      <xdr:row>51</xdr:row>
      <xdr:rowOff>170207</xdr:rowOff>
    </xdr:to>
    <xdr:pic>
      <xdr:nvPicPr>
        <xdr:cNvPr id="28" name="图片 2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62870" y="7545456"/>
          <a:ext cx="3039350" cy="1727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571500</xdr:colOff>
      <xdr:row>32</xdr:row>
      <xdr:rowOff>19050</xdr:rowOff>
    </xdr:from>
    <xdr:to>
      <xdr:col>13</xdr:col>
      <xdr:colOff>173567</xdr:colOff>
      <xdr:row>42</xdr:row>
      <xdr:rowOff>9525</xdr:rowOff>
    </xdr:to>
    <xdr:pic>
      <xdr:nvPicPr>
        <xdr:cNvPr id="27" name="图片 26"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57900" y="55054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xdr:row>
      <xdr:rowOff>38099</xdr:rowOff>
    </xdr:from>
    <xdr:to>
      <xdr:col>4</xdr:col>
      <xdr:colOff>287867</xdr:colOff>
      <xdr:row>22</xdr:row>
      <xdr:rowOff>28574</xdr:rowOff>
    </xdr:to>
    <xdr:pic>
      <xdr:nvPicPr>
        <xdr:cNvPr id="22" name="图片 2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2095499"/>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12</xdr:row>
      <xdr:rowOff>38100</xdr:rowOff>
    </xdr:from>
    <xdr:to>
      <xdr:col>8</xdr:col>
      <xdr:colOff>564092</xdr:colOff>
      <xdr:row>22</xdr:row>
      <xdr:rowOff>28575</xdr:rowOff>
    </xdr:to>
    <xdr:pic>
      <xdr:nvPicPr>
        <xdr:cNvPr id="23" name="图片 22"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1942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12</xdr:row>
      <xdr:rowOff>38100</xdr:rowOff>
    </xdr:from>
    <xdr:to>
      <xdr:col>13</xdr:col>
      <xdr:colOff>164042</xdr:colOff>
      <xdr:row>22</xdr:row>
      <xdr:rowOff>28575</xdr:rowOff>
    </xdr:to>
    <xdr:pic>
      <xdr:nvPicPr>
        <xdr:cNvPr id="24" name="图片 23"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22</xdr:row>
      <xdr:rowOff>19050</xdr:rowOff>
    </xdr:from>
    <xdr:to>
      <xdr:col>8</xdr:col>
      <xdr:colOff>573617</xdr:colOff>
      <xdr:row>32</xdr:row>
      <xdr:rowOff>9525</xdr:rowOff>
    </xdr:to>
    <xdr:pic>
      <xdr:nvPicPr>
        <xdr:cNvPr id="26" name="图片 25"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2895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22</xdr:row>
      <xdr:rowOff>28575</xdr:rowOff>
    </xdr:from>
    <xdr:to>
      <xdr:col>13</xdr:col>
      <xdr:colOff>164042</xdr:colOff>
      <xdr:row>32</xdr:row>
      <xdr:rowOff>19050</xdr:rowOff>
    </xdr:to>
    <xdr:pic>
      <xdr:nvPicPr>
        <xdr:cNvPr id="25" name="图片 24"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3800475"/>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xdr:row>
      <xdr:rowOff>19050</xdr:rowOff>
    </xdr:from>
    <xdr:to>
      <xdr:col>4</xdr:col>
      <xdr:colOff>287867</xdr:colOff>
      <xdr:row>32</xdr:row>
      <xdr:rowOff>9525</xdr:rowOff>
    </xdr:to>
    <xdr:pic>
      <xdr:nvPicPr>
        <xdr:cNvPr id="29" name="图片 2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295275</xdr:colOff>
      <xdr:row>42</xdr:row>
      <xdr:rowOff>19050</xdr:rowOff>
    </xdr:from>
    <xdr:to>
      <xdr:col>8</xdr:col>
      <xdr:colOff>583142</xdr:colOff>
      <xdr:row>52</xdr:row>
      <xdr:rowOff>9525</xdr:rowOff>
    </xdr:to>
    <xdr:pic>
      <xdr:nvPicPr>
        <xdr:cNvPr id="32" name="图片 3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38475" y="7219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42</xdr:row>
      <xdr:rowOff>28575</xdr:rowOff>
    </xdr:from>
    <xdr:to>
      <xdr:col>4</xdr:col>
      <xdr:colOff>297392</xdr:colOff>
      <xdr:row>52</xdr:row>
      <xdr:rowOff>19050</xdr:rowOff>
    </xdr:to>
    <xdr:pic>
      <xdr:nvPicPr>
        <xdr:cNvPr id="31" name="图片 30"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 y="7216287"/>
          <a:ext cx="3042790" cy="1675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36</xdr:row>
      <xdr:rowOff>85725</xdr:rowOff>
    </xdr:from>
    <xdr:to>
      <xdr:col>8</xdr:col>
      <xdr:colOff>561975</xdr:colOff>
      <xdr:row>46</xdr:row>
      <xdr:rowOff>67594</xdr:rowOff>
    </xdr:to>
    <xdr:pic>
      <xdr:nvPicPr>
        <xdr:cNvPr id="15" name="图片 14" descr="æææ¶çé²è¡åæ­è¢ææéå¸¸åºè²"/>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28950" y="6257925"/>
          <a:ext cx="3019425" cy="16963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527660</xdr:colOff>
      <xdr:row>60</xdr:row>
      <xdr:rowOff>72865</xdr:rowOff>
    </xdr:from>
    <xdr:to>
      <xdr:col>9</xdr:col>
      <xdr:colOff>478442</xdr:colOff>
      <xdr:row>100</xdr:row>
      <xdr:rowOff>74055</xdr:rowOff>
    </xdr:to>
    <xdr:pic>
      <xdr:nvPicPr>
        <xdr:cNvPr id="2" name="图片 1" descr="C:\Users\90km\AppData\Roaming\Tencent\Users\1004523381\TIM\WinTemp\RichOle\_%1G16N34WK8_ZU$F]UMM37.png"/>
        <xdr:cNvPicPr>
          <a:picLocks noChangeAspect="1" noChangeArrowheads="1"/>
        </xdr:cNvPicPr>
      </xdr:nvPicPr>
      <xdr:blipFill>
        <a:blip xmlns:r="http://schemas.openxmlformats.org/officeDocument/2006/relationships" r:embed="rId3">
          <a:extLst>
            <a:ext uri="{BEBA8EAE-BF5A-486C-A8C5-ECC9F3942E4B}">
              <a14:imgProps xmlns:a14="http://schemas.microsoft.com/office/drawing/2010/main">
                <a14:imgLayer r:embed="rId4">
                  <a14:imgEffect>
                    <a14:saturation sat="50000"/>
                  </a14:imgEffect>
                </a14:imgLayer>
              </a14:imgProps>
            </a:ext>
            <a:ext uri="{28A0092B-C50C-407E-A947-70E740481C1C}">
              <a14:useLocalDpi xmlns:a14="http://schemas.microsoft.com/office/drawing/2010/main" val="0"/>
            </a:ext>
          </a:extLst>
        </a:blip>
        <a:srcRect/>
        <a:stretch>
          <a:fillRect/>
        </a:stretch>
      </xdr:blipFill>
      <xdr:spPr bwMode="auto">
        <a:xfrm>
          <a:off x="2590030" y="10773995"/>
          <a:ext cx="4075521" cy="6958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476251</xdr:colOff>
      <xdr:row>17</xdr:row>
      <xdr:rowOff>95250</xdr:rowOff>
    </xdr:from>
    <xdr:to>
      <xdr:col>8</xdr:col>
      <xdr:colOff>138057</xdr:colOff>
      <xdr:row>34</xdr:row>
      <xdr:rowOff>17806</xdr:rowOff>
    </xdr:to>
    <xdr:pic>
      <xdr:nvPicPr>
        <xdr:cNvPr id="3" name="图片 2"/>
        <xdr:cNvPicPr>
          <a:picLocks noChangeAspect="1"/>
        </xdr:cNvPicPr>
      </xdr:nvPicPr>
      <xdr:blipFill>
        <a:blip xmlns:r="http://schemas.openxmlformats.org/officeDocument/2006/relationships" r:embed="rId5"/>
        <a:stretch>
          <a:fillRect/>
        </a:stretch>
      </xdr:blipFill>
      <xdr:spPr>
        <a:xfrm>
          <a:off x="1847851" y="3009900"/>
          <a:ext cx="3776606" cy="2837206"/>
        </a:xfrm>
        <a:prstGeom prst="rect">
          <a:avLst/>
        </a:prstGeom>
      </xdr:spPr>
    </xdr:pic>
    <xdr:clientData/>
  </xdr:twoCellAnchor>
  <xdr:twoCellAnchor editAs="oneCell">
    <xdr:from>
      <xdr:col>0</xdr:col>
      <xdr:colOff>0</xdr:colOff>
      <xdr:row>25</xdr:row>
      <xdr:rowOff>142875</xdr:rowOff>
    </xdr:from>
    <xdr:to>
      <xdr:col>5</xdr:col>
      <xdr:colOff>347606</xdr:colOff>
      <xdr:row>42</xdr:row>
      <xdr:rowOff>65431</xdr:rowOff>
    </xdr:to>
    <xdr:pic>
      <xdr:nvPicPr>
        <xdr:cNvPr id="5" name="图片 4"/>
        <xdr:cNvPicPr>
          <a:picLocks noChangeAspect="1"/>
        </xdr:cNvPicPr>
      </xdr:nvPicPr>
      <xdr:blipFill>
        <a:blip xmlns:r="http://schemas.openxmlformats.org/officeDocument/2006/relationships" r:embed="rId5"/>
        <a:stretch>
          <a:fillRect/>
        </a:stretch>
      </xdr:blipFill>
      <xdr:spPr>
        <a:xfrm>
          <a:off x="0" y="4429125"/>
          <a:ext cx="3776606" cy="2837206"/>
        </a:xfrm>
        <a:prstGeom prst="rect">
          <a:avLst/>
        </a:prstGeom>
      </xdr:spPr>
    </xdr:pic>
    <xdr:clientData/>
  </xdr:twoCellAnchor>
  <xdr:twoCellAnchor editAs="oneCell">
    <xdr:from>
      <xdr:col>5</xdr:col>
      <xdr:colOff>228600</xdr:colOff>
      <xdr:row>25</xdr:row>
      <xdr:rowOff>123825</xdr:rowOff>
    </xdr:from>
    <xdr:to>
      <xdr:col>10</xdr:col>
      <xdr:colOff>576206</xdr:colOff>
      <xdr:row>42</xdr:row>
      <xdr:rowOff>46381</xdr:rowOff>
    </xdr:to>
    <xdr:pic>
      <xdr:nvPicPr>
        <xdr:cNvPr id="4" name="图片 3"/>
        <xdr:cNvPicPr>
          <a:picLocks noChangeAspect="1"/>
        </xdr:cNvPicPr>
      </xdr:nvPicPr>
      <xdr:blipFill>
        <a:blip xmlns:r="http://schemas.openxmlformats.org/officeDocument/2006/relationships" r:embed="rId5"/>
        <a:stretch>
          <a:fillRect/>
        </a:stretch>
      </xdr:blipFill>
      <xdr:spPr>
        <a:xfrm>
          <a:off x="3657600" y="4410075"/>
          <a:ext cx="3776606" cy="2837206"/>
        </a:xfrm>
        <a:prstGeom prst="rect">
          <a:avLst/>
        </a:prstGeom>
      </xdr:spPr>
    </xdr:pic>
    <xdr:clientData/>
  </xdr:twoCellAnchor>
  <xdr:twoCellAnchor editAs="oneCell">
    <xdr:from>
      <xdr:col>2</xdr:col>
      <xdr:colOff>457200</xdr:colOff>
      <xdr:row>33</xdr:row>
      <xdr:rowOff>142875</xdr:rowOff>
    </xdr:from>
    <xdr:to>
      <xdr:col>8</xdr:col>
      <xdr:colOff>119006</xdr:colOff>
      <xdr:row>50</xdr:row>
      <xdr:rowOff>65431</xdr:rowOff>
    </xdr:to>
    <xdr:pic>
      <xdr:nvPicPr>
        <xdr:cNvPr id="6" name="图片 5"/>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saturation sat="50000"/>
                  </a14:imgEffect>
                </a14:imgLayer>
              </a14:imgProps>
            </a:ext>
          </a:extLst>
        </a:blip>
        <a:stretch>
          <a:fillRect/>
        </a:stretch>
      </xdr:blipFill>
      <xdr:spPr>
        <a:xfrm>
          <a:off x="1832113" y="6114636"/>
          <a:ext cx="3786545" cy="2879447"/>
        </a:xfrm>
        <a:prstGeom prst="rect">
          <a:avLst/>
        </a:prstGeom>
      </xdr:spPr>
    </xdr:pic>
    <xdr:clientData/>
  </xdr:twoCellAnchor>
  <xdr:twoCellAnchor>
    <xdr:from>
      <xdr:col>0</xdr:col>
      <xdr:colOff>0</xdr:colOff>
      <xdr:row>35</xdr:row>
      <xdr:rowOff>104775</xdr:rowOff>
    </xdr:from>
    <xdr:to>
      <xdr:col>2</xdr:col>
      <xdr:colOff>142876</xdr:colOff>
      <xdr:row>42</xdr:row>
      <xdr:rowOff>76200</xdr:rowOff>
    </xdr:to>
    <xdr:sp macro="" textlink="">
      <xdr:nvSpPr>
        <xdr:cNvPr id="38" name="直角三角形 37"/>
        <xdr:cNvSpPr/>
      </xdr:nvSpPr>
      <xdr:spPr>
        <a:xfrm>
          <a:off x="0" y="6105525"/>
          <a:ext cx="1514476" cy="11715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8</xdr:col>
      <xdr:colOff>146539</xdr:colOff>
      <xdr:row>42</xdr:row>
      <xdr:rowOff>0</xdr:rowOff>
    </xdr:from>
    <xdr:to>
      <xdr:col>8</xdr:col>
      <xdr:colOff>384634</xdr:colOff>
      <xdr:row>42</xdr:row>
      <xdr:rowOff>152381</xdr:rowOff>
    </xdr:to>
    <xdr:pic>
      <xdr:nvPicPr>
        <xdr:cNvPr id="44" name="图片 43"/>
        <xdr:cNvPicPr>
          <a:picLocks noChangeAspect="1"/>
        </xdr:cNvPicPr>
      </xdr:nvPicPr>
      <xdr:blipFill>
        <a:blip xmlns:r="http://schemas.openxmlformats.org/officeDocument/2006/relationships" r:embed="rId8"/>
        <a:stretch>
          <a:fillRect/>
        </a:stretch>
      </xdr:blipFill>
      <xdr:spPr>
        <a:xfrm>
          <a:off x="5656385" y="7077808"/>
          <a:ext cx="238095" cy="152381"/>
        </a:xfrm>
        <a:prstGeom prst="rect">
          <a:avLst/>
        </a:prstGeom>
      </xdr:spPr>
    </xdr:pic>
    <xdr:clientData/>
  </xdr:twoCellAnchor>
  <xdr:twoCellAnchor>
    <xdr:from>
      <xdr:col>0</xdr:col>
      <xdr:colOff>335433</xdr:colOff>
      <xdr:row>28</xdr:row>
      <xdr:rowOff>10265</xdr:rowOff>
    </xdr:from>
    <xdr:to>
      <xdr:col>4</xdr:col>
      <xdr:colOff>408450</xdr:colOff>
      <xdr:row>41</xdr:row>
      <xdr:rowOff>104303</xdr:rowOff>
    </xdr:to>
    <xdr:sp macro="" textlink="">
      <xdr:nvSpPr>
        <xdr:cNvPr id="53" name="平行四边形 52"/>
        <xdr:cNvSpPr/>
      </xdr:nvSpPr>
      <xdr:spPr>
        <a:xfrm rot="13077445">
          <a:off x="335433" y="4728803"/>
          <a:ext cx="2827940" cy="2284788"/>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224236</xdr:colOff>
      <xdr:row>28</xdr:row>
      <xdr:rowOff>109305</xdr:rowOff>
    </xdr:from>
    <xdr:to>
      <xdr:col>10</xdr:col>
      <xdr:colOff>297253</xdr:colOff>
      <xdr:row>41</xdr:row>
      <xdr:rowOff>92582</xdr:rowOff>
    </xdr:to>
    <xdr:sp macro="" textlink="">
      <xdr:nvSpPr>
        <xdr:cNvPr id="52" name="平行四边形 51"/>
        <xdr:cNvSpPr/>
      </xdr:nvSpPr>
      <xdr:spPr>
        <a:xfrm rot="13077445">
          <a:off x="4356621" y="4827843"/>
          <a:ext cx="2827940" cy="2174027"/>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346350</xdr:colOff>
      <xdr:row>19</xdr:row>
      <xdr:rowOff>91609</xdr:rowOff>
    </xdr:from>
    <xdr:to>
      <xdr:col>7</xdr:col>
      <xdr:colOff>303420</xdr:colOff>
      <xdr:row>31</xdr:row>
      <xdr:rowOff>94949</xdr:rowOff>
    </xdr:to>
    <xdr:sp macro="" textlink="">
      <xdr:nvSpPr>
        <xdr:cNvPr id="54" name="平行四边形 53"/>
        <xdr:cNvSpPr/>
      </xdr:nvSpPr>
      <xdr:spPr>
        <a:xfrm rot="13077445">
          <a:off x="2412542" y="3293474"/>
          <a:ext cx="2711993" cy="2025571"/>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560270</xdr:colOff>
      <xdr:row>33</xdr:row>
      <xdr:rowOff>11870</xdr:rowOff>
    </xdr:from>
    <xdr:to>
      <xdr:col>8</xdr:col>
      <xdr:colOff>666710</xdr:colOff>
      <xdr:row>37</xdr:row>
      <xdr:rowOff>23376</xdr:rowOff>
    </xdr:to>
    <xdr:pic>
      <xdr:nvPicPr>
        <xdr:cNvPr id="43" name="图片 42"/>
        <xdr:cNvPicPr>
          <a:picLocks noChangeAspect="1"/>
        </xdr:cNvPicPr>
      </xdr:nvPicPr>
      <xdr:blipFill>
        <a:blip xmlns:r="http://schemas.openxmlformats.org/officeDocument/2006/relationships" r:embed="rId9"/>
        <a:stretch>
          <a:fillRect/>
        </a:stretch>
      </xdr:blipFill>
      <xdr:spPr>
        <a:xfrm rot="18652432">
          <a:off x="3353422" y="3728849"/>
          <a:ext cx="707245" cy="4918635"/>
        </a:xfrm>
        <a:prstGeom prst="rect">
          <a:avLst/>
        </a:prstGeom>
      </xdr:spPr>
    </xdr:pic>
    <xdr:clientData/>
  </xdr:twoCellAnchor>
  <xdr:twoCellAnchor editAs="oneCell">
    <xdr:from>
      <xdr:col>1</xdr:col>
      <xdr:colOff>575710</xdr:colOff>
      <xdr:row>32</xdr:row>
      <xdr:rowOff>145822</xdr:rowOff>
    </xdr:from>
    <xdr:to>
      <xdr:col>8</xdr:col>
      <xdr:colOff>619083</xdr:colOff>
      <xdr:row>36</xdr:row>
      <xdr:rowOff>117904</xdr:rowOff>
    </xdr:to>
    <xdr:pic>
      <xdr:nvPicPr>
        <xdr:cNvPr id="42" name="图片 41"/>
        <xdr:cNvPicPr>
          <a:picLocks noChangeAspect="1"/>
        </xdr:cNvPicPr>
      </xdr:nvPicPr>
      <xdr:blipFill>
        <a:blip xmlns:r="http://schemas.openxmlformats.org/officeDocument/2006/relationships" r:embed="rId9"/>
        <a:stretch>
          <a:fillRect/>
        </a:stretch>
      </xdr:blipFill>
      <xdr:spPr>
        <a:xfrm rot="3169713">
          <a:off x="3357040" y="3700688"/>
          <a:ext cx="667821" cy="4855568"/>
        </a:xfrm>
        <a:prstGeom prst="rect">
          <a:avLst/>
        </a:prstGeom>
      </xdr:spPr>
    </xdr:pic>
    <xdr:clientData/>
  </xdr:twoCellAnchor>
  <xdr:twoCellAnchor>
    <xdr:from>
      <xdr:col>4</xdr:col>
      <xdr:colOff>454269</xdr:colOff>
      <xdr:row>32</xdr:row>
      <xdr:rowOff>14653</xdr:rowOff>
    </xdr:from>
    <xdr:to>
      <xdr:col>5</xdr:col>
      <xdr:colOff>679938</xdr:colOff>
      <xdr:row>37</xdr:row>
      <xdr:rowOff>86456</xdr:rowOff>
    </xdr:to>
    <xdr:sp macro="" textlink="">
      <xdr:nvSpPr>
        <xdr:cNvPr id="46" name="椭圆 45"/>
        <xdr:cNvSpPr/>
      </xdr:nvSpPr>
      <xdr:spPr>
        <a:xfrm>
          <a:off x="3209192" y="5407268"/>
          <a:ext cx="914400" cy="914400"/>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512885</xdr:colOff>
      <xdr:row>32</xdr:row>
      <xdr:rowOff>80596</xdr:rowOff>
    </xdr:from>
    <xdr:to>
      <xdr:col>5</xdr:col>
      <xdr:colOff>615461</xdr:colOff>
      <xdr:row>37</xdr:row>
      <xdr:rowOff>21980</xdr:rowOff>
    </xdr:to>
    <xdr:sp macro="" textlink="">
      <xdr:nvSpPr>
        <xdr:cNvPr id="45" name="椭圆 44"/>
        <xdr:cNvSpPr/>
      </xdr:nvSpPr>
      <xdr:spPr>
        <a:xfrm>
          <a:off x="3267808" y="5473211"/>
          <a:ext cx="791307" cy="783981"/>
        </a:xfrm>
        <a:prstGeom prst="ellipse">
          <a:avLst/>
        </a:prstGeom>
        <a:solidFill>
          <a:schemeClr val="tx2">
            <a:lumMod val="40000"/>
            <a:lumOff val="60000"/>
          </a:schemeClr>
        </a:solid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t>公共区域</a:t>
          </a:r>
        </a:p>
      </xdr:txBody>
    </xdr:sp>
    <xdr:clientData/>
  </xdr:twoCellAnchor>
  <xdr:twoCellAnchor>
    <xdr:from>
      <xdr:col>4</xdr:col>
      <xdr:colOff>417635</xdr:colOff>
      <xdr:row>31</xdr:row>
      <xdr:rowOff>117230</xdr:rowOff>
    </xdr:from>
    <xdr:to>
      <xdr:col>6</xdr:col>
      <xdr:colOff>29307</xdr:colOff>
      <xdr:row>37</xdr:row>
      <xdr:rowOff>161191</xdr:rowOff>
    </xdr:to>
    <xdr:sp macro="" textlink="">
      <xdr:nvSpPr>
        <xdr:cNvPr id="47" name="椭圆 46"/>
        <xdr:cNvSpPr/>
      </xdr:nvSpPr>
      <xdr:spPr>
        <a:xfrm>
          <a:off x="3172558" y="5341326"/>
          <a:ext cx="989134" cy="1055077"/>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638177</xdr:colOff>
      <xdr:row>42</xdr:row>
      <xdr:rowOff>38103</xdr:rowOff>
    </xdr:from>
    <xdr:to>
      <xdr:col>8</xdr:col>
      <xdr:colOff>419102</xdr:colOff>
      <xdr:row>50</xdr:row>
      <xdr:rowOff>76201</xdr:rowOff>
    </xdr:to>
    <xdr:sp macro="" textlink="">
      <xdr:nvSpPr>
        <xdr:cNvPr id="35" name="直角三角形 34"/>
        <xdr:cNvSpPr/>
      </xdr:nvSpPr>
      <xdr:spPr>
        <a:xfrm rot="16200000">
          <a:off x="4281491" y="7024689"/>
          <a:ext cx="1409698" cy="183832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419100</xdr:colOff>
      <xdr:row>43</xdr:row>
      <xdr:rowOff>95250</xdr:rowOff>
    </xdr:from>
    <xdr:to>
      <xdr:col>4</xdr:col>
      <xdr:colOff>609599</xdr:colOff>
      <xdr:row>50</xdr:row>
      <xdr:rowOff>76200</xdr:rowOff>
    </xdr:to>
    <xdr:sp macro="" textlink="">
      <xdr:nvSpPr>
        <xdr:cNvPr id="37" name="直角三角形 36"/>
        <xdr:cNvSpPr/>
      </xdr:nvSpPr>
      <xdr:spPr>
        <a:xfrm>
          <a:off x="1790700" y="7467600"/>
          <a:ext cx="1562099" cy="118110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361953</xdr:colOff>
      <xdr:row>35</xdr:row>
      <xdr:rowOff>95250</xdr:rowOff>
    </xdr:from>
    <xdr:to>
      <xdr:col>10</xdr:col>
      <xdr:colOff>581027</xdr:colOff>
      <xdr:row>42</xdr:row>
      <xdr:rowOff>57150</xdr:rowOff>
    </xdr:to>
    <xdr:sp macro="" textlink="">
      <xdr:nvSpPr>
        <xdr:cNvPr id="33" name="直角三角形 32"/>
        <xdr:cNvSpPr/>
      </xdr:nvSpPr>
      <xdr:spPr>
        <a:xfrm rot="16200000">
          <a:off x="6099299" y="5765923"/>
          <a:ext cx="1141535" cy="1596536"/>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563216</xdr:colOff>
      <xdr:row>25</xdr:row>
      <xdr:rowOff>99391</xdr:rowOff>
    </xdr:from>
    <xdr:to>
      <xdr:col>10</xdr:col>
      <xdr:colOff>600072</xdr:colOff>
      <xdr:row>34</xdr:row>
      <xdr:rowOff>133349</xdr:rowOff>
    </xdr:to>
    <xdr:sp macro="" textlink="">
      <xdr:nvSpPr>
        <xdr:cNvPr id="34" name="直角三角形 33"/>
        <xdr:cNvSpPr/>
      </xdr:nvSpPr>
      <xdr:spPr>
        <a:xfrm rot="10800000">
          <a:off x="5375412" y="4679674"/>
          <a:ext cx="2099225" cy="1599371"/>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85724</xdr:colOff>
      <xdr:row>17</xdr:row>
      <xdr:rowOff>76199</xdr:rowOff>
    </xdr:from>
    <xdr:to>
      <xdr:col>8</xdr:col>
      <xdr:colOff>149086</xdr:colOff>
      <xdr:row>26</xdr:row>
      <xdr:rowOff>82825</xdr:rowOff>
    </xdr:to>
    <xdr:sp macro="" textlink="">
      <xdr:nvSpPr>
        <xdr:cNvPr id="36" name="直角三角形 35"/>
        <xdr:cNvSpPr/>
      </xdr:nvSpPr>
      <xdr:spPr>
        <a:xfrm rot="10800000">
          <a:off x="3523007" y="3265003"/>
          <a:ext cx="2125731" cy="1572039"/>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466724</xdr:colOff>
      <xdr:row>17</xdr:row>
      <xdr:rowOff>66675</xdr:rowOff>
    </xdr:from>
    <xdr:to>
      <xdr:col>5</xdr:col>
      <xdr:colOff>495299</xdr:colOff>
      <xdr:row>26</xdr:row>
      <xdr:rowOff>87016</xdr:rowOff>
    </xdr:to>
    <xdr:sp macro="" textlink="">
      <xdr:nvSpPr>
        <xdr:cNvPr id="40" name="直角三角形 39"/>
        <xdr:cNvSpPr/>
      </xdr:nvSpPr>
      <xdr:spPr>
        <a:xfrm rot="5400000">
          <a:off x="2099616" y="2720033"/>
          <a:ext cx="1563391" cy="20859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0</xdr:col>
      <xdr:colOff>0</xdr:colOff>
      <xdr:row>25</xdr:row>
      <xdr:rowOff>141585</xdr:rowOff>
    </xdr:from>
    <xdr:to>
      <xdr:col>2</xdr:col>
      <xdr:colOff>647180</xdr:colOff>
      <xdr:row>34</xdr:row>
      <xdr:rowOff>114301</xdr:rowOff>
    </xdr:to>
    <xdr:sp macro="" textlink="">
      <xdr:nvSpPr>
        <xdr:cNvPr id="39" name="直角三角形 38"/>
        <xdr:cNvSpPr/>
      </xdr:nvSpPr>
      <xdr:spPr>
        <a:xfrm rot="5400000">
          <a:off x="251507" y="4176328"/>
          <a:ext cx="1515766" cy="201878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578827</xdr:colOff>
      <xdr:row>30</xdr:row>
      <xdr:rowOff>161192</xdr:rowOff>
    </xdr:from>
    <xdr:ext cx="1201616" cy="1148584"/>
    <xdr:sp macro="" textlink="">
      <xdr:nvSpPr>
        <xdr:cNvPr id="56" name="文本框 55"/>
        <xdr:cNvSpPr txBox="1"/>
      </xdr:nvSpPr>
      <xdr:spPr>
        <a:xfrm>
          <a:off x="5399942" y="5216769"/>
          <a:ext cx="1201616" cy="11485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4800">
              <a:solidFill>
                <a:srgbClr val="99FF66"/>
              </a:solidFill>
              <a:latin typeface="微软雅黑" panose="020B0503020204020204" pitchFamily="34" charset="-122"/>
              <a:ea typeface="微软雅黑" panose="020B0503020204020204" pitchFamily="34" charset="-122"/>
            </a:rPr>
            <a:t>+</a:t>
          </a:r>
          <a:endParaRPr lang="zh-CN" altLang="en-US" sz="4800">
            <a:solidFill>
              <a:srgbClr val="99FF66"/>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549518</xdr:colOff>
      <xdr:row>35</xdr:row>
      <xdr:rowOff>65941</xdr:rowOff>
    </xdr:from>
    <xdr:ext cx="725199" cy="209032"/>
    <xdr:sp macro="" textlink="">
      <xdr:nvSpPr>
        <xdr:cNvPr id="57" name="文本框 56"/>
        <xdr:cNvSpPr txBox="1"/>
      </xdr:nvSpPr>
      <xdr:spPr>
        <a:xfrm>
          <a:off x="5370633" y="6074018"/>
          <a:ext cx="725199"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邀请好友进驻</a:t>
          </a:r>
        </a:p>
      </xdr:txBody>
    </xdr:sp>
    <xdr:clientData/>
  </xdr:oneCellAnchor>
  <xdr:twoCellAnchor>
    <xdr:from>
      <xdr:col>5</xdr:col>
      <xdr:colOff>271096</xdr:colOff>
      <xdr:row>18</xdr:row>
      <xdr:rowOff>65943</xdr:rowOff>
    </xdr:from>
    <xdr:to>
      <xdr:col>10</xdr:col>
      <xdr:colOff>652096</xdr:colOff>
      <xdr:row>35</xdr:row>
      <xdr:rowOff>43961</xdr:rowOff>
    </xdr:to>
    <xdr:cxnSp macro="">
      <xdr:nvCxnSpPr>
        <xdr:cNvPr id="60" name="直接连接符 59"/>
        <xdr:cNvCxnSpPr/>
      </xdr:nvCxnSpPr>
      <xdr:spPr>
        <a:xfrm>
          <a:off x="3714750" y="3209193"/>
          <a:ext cx="3824654" cy="2842845"/>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35</xdr:row>
      <xdr:rowOff>65943</xdr:rowOff>
    </xdr:from>
    <xdr:to>
      <xdr:col>5</xdr:col>
      <xdr:colOff>315058</xdr:colOff>
      <xdr:row>51</xdr:row>
      <xdr:rowOff>139211</xdr:rowOff>
    </xdr:to>
    <xdr:cxnSp macro="">
      <xdr:nvCxnSpPr>
        <xdr:cNvPr id="62" name="直接连接符 61"/>
        <xdr:cNvCxnSpPr/>
      </xdr:nvCxnSpPr>
      <xdr:spPr>
        <a:xfrm>
          <a:off x="0" y="6074020"/>
          <a:ext cx="3758712" cy="2769576"/>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241788</xdr:colOff>
      <xdr:row>35</xdr:row>
      <xdr:rowOff>21980</xdr:rowOff>
    </xdr:from>
    <xdr:to>
      <xdr:col>10</xdr:col>
      <xdr:colOff>608134</xdr:colOff>
      <xdr:row>51</xdr:row>
      <xdr:rowOff>139211</xdr:rowOff>
    </xdr:to>
    <xdr:cxnSp macro="">
      <xdr:nvCxnSpPr>
        <xdr:cNvPr id="64" name="直接连接符 63"/>
        <xdr:cNvCxnSpPr/>
      </xdr:nvCxnSpPr>
      <xdr:spPr>
        <a:xfrm flipH="1">
          <a:off x="3679071" y="6341610"/>
          <a:ext cx="3803628" cy="290018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18</xdr:row>
      <xdr:rowOff>109904</xdr:rowOff>
    </xdr:from>
    <xdr:to>
      <xdr:col>5</xdr:col>
      <xdr:colOff>300404</xdr:colOff>
      <xdr:row>35</xdr:row>
      <xdr:rowOff>7328</xdr:rowOff>
    </xdr:to>
    <xdr:cxnSp macro="">
      <xdr:nvCxnSpPr>
        <xdr:cNvPr id="66" name="直接连接符 65"/>
        <xdr:cNvCxnSpPr/>
      </xdr:nvCxnSpPr>
      <xdr:spPr>
        <a:xfrm flipH="1">
          <a:off x="0" y="3253154"/>
          <a:ext cx="3744058" cy="2762251"/>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369213</xdr:colOff>
      <xdr:row>14</xdr:row>
      <xdr:rowOff>111814</xdr:rowOff>
    </xdr:from>
    <xdr:to>
      <xdr:col>14</xdr:col>
      <xdr:colOff>594882</xdr:colOff>
      <xdr:row>16</xdr:row>
      <xdr:rowOff>67854</xdr:rowOff>
    </xdr:to>
    <xdr:sp macro="" textlink="">
      <xdr:nvSpPr>
        <xdr:cNvPr id="58" name="线形标注 2 57"/>
        <xdr:cNvSpPr/>
      </xdr:nvSpPr>
      <xdr:spPr>
        <a:xfrm>
          <a:off x="9306148" y="2629727"/>
          <a:ext cx="913125" cy="303910"/>
        </a:xfrm>
        <a:prstGeom prst="borderCallout2">
          <a:avLst>
            <a:gd name="adj1" fmla="val 18750"/>
            <a:gd name="adj2" fmla="val -8333"/>
            <a:gd name="adj3" fmla="val 18750"/>
            <a:gd name="adj4" fmla="val -16667"/>
            <a:gd name="adj5" fmla="val 853808"/>
            <a:gd name="adj6" fmla="val -3401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editAs="oneCell">
    <xdr:from>
      <xdr:col>7</xdr:col>
      <xdr:colOff>478227</xdr:colOff>
      <xdr:row>25</xdr:row>
      <xdr:rowOff>68790</xdr:rowOff>
    </xdr:from>
    <xdr:to>
      <xdr:col>8</xdr:col>
      <xdr:colOff>228834</xdr:colOff>
      <xdr:row>27</xdr:row>
      <xdr:rowOff>31648</xdr:rowOff>
    </xdr:to>
    <xdr:pic>
      <xdr:nvPicPr>
        <xdr:cNvPr id="69" name="图片 68"/>
        <xdr:cNvPicPr>
          <a:picLocks noChangeAspect="1"/>
        </xdr:cNvPicPr>
      </xdr:nvPicPr>
      <xdr:blipFill>
        <a:blip xmlns:r="http://schemas.openxmlformats.org/officeDocument/2006/relationships" r:embed="rId10"/>
        <a:stretch>
          <a:fillRect/>
        </a:stretch>
      </xdr:blipFill>
      <xdr:spPr>
        <a:xfrm rot="161577">
          <a:off x="5299342" y="4391675"/>
          <a:ext cx="439338" cy="299896"/>
        </a:xfrm>
        <a:prstGeom prst="rect">
          <a:avLst/>
        </a:prstGeom>
      </xdr:spPr>
    </xdr:pic>
    <xdr:clientData/>
  </xdr:twoCellAnchor>
  <xdr:twoCellAnchor>
    <xdr:from>
      <xdr:col>13</xdr:col>
      <xdr:colOff>366347</xdr:colOff>
      <xdr:row>10</xdr:row>
      <xdr:rowOff>29307</xdr:rowOff>
    </xdr:from>
    <xdr:to>
      <xdr:col>14</xdr:col>
      <xdr:colOff>592016</xdr:colOff>
      <xdr:row>11</xdr:row>
      <xdr:rowOff>109904</xdr:rowOff>
    </xdr:to>
    <xdr:sp macro="" textlink="">
      <xdr:nvSpPr>
        <xdr:cNvPr id="68" name="线形标注 2 67"/>
        <xdr:cNvSpPr/>
      </xdr:nvSpPr>
      <xdr:spPr>
        <a:xfrm>
          <a:off x="9319847" y="1758461"/>
          <a:ext cx="914400" cy="293078"/>
        </a:xfrm>
        <a:prstGeom prst="borderCallout2">
          <a:avLst>
            <a:gd name="adj1" fmla="val 18750"/>
            <a:gd name="adj2" fmla="val -8333"/>
            <a:gd name="adj3" fmla="val 18750"/>
            <a:gd name="adj4" fmla="val -16667"/>
            <a:gd name="adj5" fmla="val 947497"/>
            <a:gd name="adj6" fmla="val -39682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editAs="oneCell">
    <xdr:from>
      <xdr:col>8</xdr:col>
      <xdr:colOff>212482</xdr:colOff>
      <xdr:row>27</xdr:row>
      <xdr:rowOff>43961</xdr:rowOff>
    </xdr:from>
    <xdr:to>
      <xdr:col>8</xdr:col>
      <xdr:colOff>547697</xdr:colOff>
      <xdr:row>28</xdr:row>
      <xdr:rowOff>94037</xdr:rowOff>
    </xdr:to>
    <xdr:pic>
      <xdr:nvPicPr>
        <xdr:cNvPr id="74" name="图片 73"/>
        <xdr:cNvPicPr>
          <a:picLocks noChangeAspect="1"/>
        </xdr:cNvPicPr>
      </xdr:nvPicPr>
      <xdr:blipFill>
        <a:blip xmlns:r="http://schemas.openxmlformats.org/officeDocument/2006/relationships" r:embed="rId11"/>
        <a:stretch>
          <a:fillRect/>
        </a:stretch>
      </xdr:blipFill>
      <xdr:spPr>
        <a:xfrm>
          <a:off x="5722328" y="4703884"/>
          <a:ext cx="335215" cy="218595"/>
        </a:xfrm>
        <a:prstGeom prst="rect">
          <a:avLst/>
        </a:prstGeom>
      </xdr:spPr>
    </xdr:pic>
    <xdr:clientData/>
  </xdr:twoCellAnchor>
  <xdr:twoCellAnchor editAs="oneCell">
    <xdr:from>
      <xdr:col>7</xdr:col>
      <xdr:colOff>168519</xdr:colOff>
      <xdr:row>24</xdr:row>
      <xdr:rowOff>21981</xdr:rowOff>
    </xdr:from>
    <xdr:to>
      <xdr:col>7</xdr:col>
      <xdr:colOff>503734</xdr:colOff>
      <xdr:row>25</xdr:row>
      <xdr:rowOff>72056</xdr:rowOff>
    </xdr:to>
    <xdr:pic>
      <xdr:nvPicPr>
        <xdr:cNvPr id="75" name="图片 74"/>
        <xdr:cNvPicPr>
          <a:picLocks noChangeAspect="1"/>
        </xdr:cNvPicPr>
      </xdr:nvPicPr>
      <xdr:blipFill>
        <a:blip xmlns:r="http://schemas.openxmlformats.org/officeDocument/2006/relationships" r:embed="rId11"/>
        <a:stretch>
          <a:fillRect/>
        </a:stretch>
      </xdr:blipFill>
      <xdr:spPr>
        <a:xfrm>
          <a:off x="4989634" y="4176346"/>
          <a:ext cx="335215" cy="218595"/>
        </a:xfrm>
        <a:prstGeom prst="rect">
          <a:avLst/>
        </a:prstGeom>
      </xdr:spPr>
    </xdr:pic>
    <xdr:clientData/>
  </xdr:twoCellAnchor>
  <xdr:twoCellAnchor editAs="oneCell">
    <xdr:from>
      <xdr:col>8</xdr:col>
      <xdr:colOff>183174</xdr:colOff>
      <xdr:row>41</xdr:row>
      <xdr:rowOff>95250</xdr:rowOff>
    </xdr:from>
    <xdr:to>
      <xdr:col>8</xdr:col>
      <xdr:colOff>518389</xdr:colOff>
      <xdr:row>42</xdr:row>
      <xdr:rowOff>145325</xdr:rowOff>
    </xdr:to>
    <xdr:pic>
      <xdr:nvPicPr>
        <xdr:cNvPr id="76" name="图片 75"/>
        <xdr:cNvPicPr>
          <a:picLocks noChangeAspect="1"/>
        </xdr:cNvPicPr>
      </xdr:nvPicPr>
      <xdr:blipFill>
        <a:blip xmlns:r="http://schemas.openxmlformats.org/officeDocument/2006/relationships" r:embed="rId11"/>
        <a:stretch>
          <a:fillRect/>
        </a:stretch>
      </xdr:blipFill>
      <xdr:spPr>
        <a:xfrm>
          <a:off x="5693020" y="7114442"/>
          <a:ext cx="335215" cy="218595"/>
        </a:xfrm>
        <a:prstGeom prst="rect">
          <a:avLst/>
        </a:prstGeom>
      </xdr:spPr>
    </xdr:pic>
    <xdr:clientData/>
  </xdr:twoCellAnchor>
  <xdr:twoCellAnchor editAs="oneCell">
    <xdr:from>
      <xdr:col>1</xdr:col>
      <xdr:colOff>555381</xdr:colOff>
      <xdr:row>40</xdr:row>
      <xdr:rowOff>167054</xdr:rowOff>
    </xdr:from>
    <xdr:to>
      <xdr:col>2</xdr:col>
      <xdr:colOff>201865</xdr:colOff>
      <xdr:row>42</xdr:row>
      <xdr:rowOff>48610</xdr:rowOff>
    </xdr:to>
    <xdr:pic>
      <xdr:nvPicPr>
        <xdr:cNvPr id="79" name="图片 78"/>
        <xdr:cNvPicPr>
          <a:picLocks noChangeAspect="1"/>
        </xdr:cNvPicPr>
      </xdr:nvPicPr>
      <xdr:blipFill>
        <a:blip xmlns:r="http://schemas.openxmlformats.org/officeDocument/2006/relationships" r:embed="rId11"/>
        <a:stretch>
          <a:fillRect/>
        </a:stretch>
      </xdr:blipFill>
      <xdr:spPr>
        <a:xfrm>
          <a:off x="1244112" y="7017727"/>
          <a:ext cx="335215" cy="218595"/>
        </a:xfrm>
        <a:prstGeom prst="rect">
          <a:avLst/>
        </a:prstGeom>
      </xdr:spPr>
    </xdr:pic>
    <xdr:clientData/>
  </xdr:twoCellAnchor>
  <xdr:twoCellAnchor editAs="oneCell">
    <xdr:from>
      <xdr:col>3</xdr:col>
      <xdr:colOff>131885</xdr:colOff>
      <xdr:row>23</xdr:row>
      <xdr:rowOff>131885</xdr:rowOff>
    </xdr:from>
    <xdr:to>
      <xdr:col>3</xdr:col>
      <xdr:colOff>467100</xdr:colOff>
      <xdr:row>25</xdr:row>
      <xdr:rowOff>13441</xdr:rowOff>
    </xdr:to>
    <xdr:pic>
      <xdr:nvPicPr>
        <xdr:cNvPr id="80" name="图片 79"/>
        <xdr:cNvPicPr>
          <a:picLocks noChangeAspect="1"/>
        </xdr:cNvPicPr>
      </xdr:nvPicPr>
      <xdr:blipFill>
        <a:blip xmlns:r="http://schemas.openxmlformats.org/officeDocument/2006/relationships" r:embed="rId11"/>
        <a:stretch>
          <a:fillRect/>
        </a:stretch>
      </xdr:blipFill>
      <xdr:spPr>
        <a:xfrm>
          <a:off x="2198077" y="4117731"/>
          <a:ext cx="335215" cy="218595"/>
        </a:xfrm>
        <a:prstGeom prst="rect">
          <a:avLst/>
        </a:prstGeom>
      </xdr:spPr>
    </xdr:pic>
    <xdr:clientData/>
  </xdr:twoCellAnchor>
  <xdr:twoCellAnchor editAs="oneCell">
    <xdr:from>
      <xdr:col>2</xdr:col>
      <xdr:colOff>73269</xdr:colOff>
      <xdr:row>26</xdr:row>
      <xdr:rowOff>153866</xdr:rowOff>
    </xdr:from>
    <xdr:to>
      <xdr:col>2</xdr:col>
      <xdr:colOff>408484</xdr:colOff>
      <xdr:row>28</xdr:row>
      <xdr:rowOff>35423</xdr:rowOff>
    </xdr:to>
    <xdr:pic>
      <xdr:nvPicPr>
        <xdr:cNvPr id="81" name="图片 80"/>
        <xdr:cNvPicPr>
          <a:picLocks noChangeAspect="1"/>
        </xdr:cNvPicPr>
      </xdr:nvPicPr>
      <xdr:blipFill>
        <a:blip xmlns:r="http://schemas.openxmlformats.org/officeDocument/2006/relationships" r:embed="rId11"/>
        <a:stretch>
          <a:fillRect/>
        </a:stretch>
      </xdr:blipFill>
      <xdr:spPr>
        <a:xfrm>
          <a:off x="1450731" y="4645270"/>
          <a:ext cx="335215" cy="218595"/>
        </a:xfrm>
        <a:prstGeom prst="rect">
          <a:avLst/>
        </a:prstGeom>
      </xdr:spPr>
    </xdr:pic>
    <xdr:clientData/>
  </xdr:twoCellAnchor>
  <xdr:twoCellAnchor editAs="oneCell">
    <xdr:from>
      <xdr:col>3</xdr:col>
      <xdr:colOff>417637</xdr:colOff>
      <xdr:row>44</xdr:row>
      <xdr:rowOff>74224</xdr:rowOff>
    </xdr:from>
    <xdr:to>
      <xdr:col>3</xdr:col>
      <xdr:colOff>684676</xdr:colOff>
      <xdr:row>45</xdr:row>
      <xdr:rowOff>165706</xdr:rowOff>
    </xdr:to>
    <xdr:pic>
      <xdr:nvPicPr>
        <xdr:cNvPr id="86" name="图片 85"/>
        <xdr:cNvPicPr>
          <a:picLocks noChangeAspect="1"/>
        </xdr:cNvPicPr>
      </xdr:nvPicPr>
      <xdr:blipFill>
        <a:blip xmlns:r="http://schemas.openxmlformats.org/officeDocument/2006/relationships" r:embed="rId12"/>
        <a:stretch>
          <a:fillRect/>
        </a:stretch>
      </xdr:blipFill>
      <xdr:spPr>
        <a:xfrm>
          <a:off x="2480007" y="7810181"/>
          <a:ext cx="267039" cy="265417"/>
        </a:xfrm>
        <a:prstGeom prst="rect">
          <a:avLst/>
        </a:prstGeom>
      </xdr:spPr>
    </xdr:pic>
    <xdr:clientData/>
  </xdr:twoCellAnchor>
  <xdr:twoCellAnchor editAs="oneCell">
    <xdr:from>
      <xdr:col>4</xdr:col>
      <xdr:colOff>652098</xdr:colOff>
      <xdr:row>19</xdr:row>
      <xdr:rowOff>52988</xdr:rowOff>
    </xdr:from>
    <xdr:to>
      <xdr:col>5</xdr:col>
      <xdr:colOff>681405</xdr:colOff>
      <xdr:row>20</xdr:row>
      <xdr:rowOff>73365</xdr:rowOff>
    </xdr:to>
    <xdr:pic>
      <xdr:nvPicPr>
        <xdr:cNvPr id="88" name="图片 87"/>
        <xdr:cNvPicPr>
          <a:picLocks noChangeAspect="1"/>
        </xdr:cNvPicPr>
      </xdr:nvPicPr>
      <xdr:blipFill>
        <a:blip xmlns:r="http://schemas.openxmlformats.org/officeDocument/2006/relationships" r:embed="rId13"/>
        <a:stretch>
          <a:fillRect/>
        </a:stretch>
      </xdr:blipFill>
      <xdr:spPr>
        <a:xfrm>
          <a:off x="3401924" y="3440575"/>
          <a:ext cx="716764" cy="194312"/>
        </a:xfrm>
        <a:prstGeom prst="rect">
          <a:avLst/>
        </a:prstGeom>
      </xdr:spPr>
    </xdr:pic>
    <xdr:clientData/>
  </xdr:twoCellAnchor>
  <xdr:twoCellAnchor editAs="oneCell">
    <xdr:from>
      <xdr:col>9</xdr:col>
      <xdr:colOff>662608</xdr:colOff>
      <xdr:row>34</xdr:row>
      <xdr:rowOff>87923</xdr:rowOff>
    </xdr:from>
    <xdr:to>
      <xdr:col>11</xdr:col>
      <xdr:colOff>4460</xdr:colOff>
      <xdr:row>35</xdr:row>
      <xdr:rowOff>108300</xdr:rowOff>
    </xdr:to>
    <xdr:pic>
      <xdr:nvPicPr>
        <xdr:cNvPr id="89" name="图片 88"/>
        <xdr:cNvPicPr>
          <a:picLocks noChangeAspect="1"/>
        </xdr:cNvPicPr>
      </xdr:nvPicPr>
      <xdr:blipFill>
        <a:blip xmlns:r="http://schemas.openxmlformats.org/officeDocument/2006/relationships" r:embed="rId13"/>
        <a:stretch>
          <a:fillRect/>
        </a:stretch>
      </xdr:blipFill>
      <xdr:spPr>
        <a:xfrm>
          <a:off x="6849717" y="6084532"/>
          <a:ext cx="716765" cy="194311"/>
        </a:xfrm>
        <a:prstGeom prst="rect">
          <a:avLst/>
        </a:prstGeom>
      </xdr:spPr>
    </xdr:pic>
    <xdr:clientData/>
  </xdr:twoCellAnchor>
  <xdr:twoCellAnchor editAs="oneCell">
    <xdr:from>
      <xdr:col>4</xdr:col>
      <xdr:colOff>650184</xdr:colOff>
      <xdr:row>50</xdr:row>
      <xdr:rowOff>16565</xdr:rowOff>
    </xdr:from>
    <xdr:to>
      <xdr:col>5</xdr:col>
      <xdr:colOff>678216</xdr:colOff>
      <xdr:row>51</xdr:row>
      <xdr:rowOff>36941</xdr:rowOff>
    </xdr:to>
    <xdr:pic>
      <xdr:nvPicPr>
        <xdr:cNvPr id="90" name="图片 89"/>
        <xdr:cNvPicPr>
          <a:picLocks noChangeAspect="1"/>
        </xdr:cNvPicPr>
      </xdr:nvPicPr>
      <xdr:blipFill>
        <a:blip xmlns:r="http://schemas.openxmlformats.org/officeDocument/2006/relationships" r:embed="rId13"/>
        <a:stretch>
          <a:fillRect/>
        </a:stretch>
      </xdr:blipFill>
      <xdr:spPr>
        <a:xfrm>
          <a:off x="3400010" y="8796130"/>
          <a:ext cx="715489" cy="194311"/>
        </a:xfrm>
        <a:prstGeom prst="rect">
          <a:avLst/>
        </a:prstGeom>
      </xdr:spPr>
    </xdr:pic>
    <xdr:clientData/>
  </xdr:twoCellAnchor>
  <xdr:twoCellAnchor editAs="oneCell">
    <xdr:from>
      <xdr:col>0</xdr:col>
      <xdr:colOff>0</xdr:colOff>
      <xdr:row>34</xdr:row>
      <xdr:rowOff>80596</xdr:rowOff>
    </xdr:from>
    <xdr:to>
      <xdr:col>1</xdr:col>
      <xdr:colOff>29307</xdr:colOff>
      <xdr:row>35</xdr:row>
      <xdr:rowOff>100973</xdr:rowOff>
    </xdr:to>
    <xdr:pic>
      <xdr:nvPicPr>
        <xdr:cNvPr id="91" name="图片 90"/>
        <xdr:cNvPicPr>
          <a:picLocks noChangeAspect="1"/>
        </xdr:cNvPicPr>
      </xdr:nvPicPr>
      <xdr:blipFill>
        <a:blip xmlns:r="http://schemas.openxmlformats.org/officeDocument/2006/relationships" r:embed="rId13"/>
        <a:stretch>
          <a:fillRect/>
        </a:stretch>
      </xdr:blipFill>
      <xdr:spPr>
        <a:xfrm>
          <a:off x="0" y="5920154"/>
          <a:ext cx="718038" cy="188896"/>
        </a:xfrm>
        <a:prstGeom prst="rect">
          <a:avLst/>
        </a:prstGeom>
      </xdr:spPr>
    </xdr:pic>
    <xdr:clientData/>
  </xdr:twoCellAnchor>
  <xdr:twoCellAnchor>
    <xdr:from>
      <xdr:col>13</xdr:col>
      <xdr:colOff>366346</xdr:colOff>
      <xdr:row>12</xdr:row>
      <xdr:rowOff>29307</xdr:rowOff>
    </xdr:from>
    <xdr:to>
      <xdr:col>14</xdr:col>
      <xdr:colOff>592015</xdr:colOff>
      <xdr:row>13</xdr:row>
      <xdr:rowOff>153866</xdr:rowOff>
    </xdr:to>
    <xdr:sp macro="" textlink="">
      <xdr:nvSpPr>
        <xdr:cNvPr id="92" name="线形标注 2 91"/>
        <xdr:cNvSpPr/>
      </xdr:nvSpPr>
      <xdr:spPr>
        <a:xfrm>
          <a:off x="9319846" y="2161442"/>
          <a:ext cx="914400" cy="293078"/>
        </a:xfrm>
        <a:prstGeom prst="borderCallout2">
          <a:avLst>
            <a:gd name="adj1" fmla="val 18750"/>
            <a:gd name="adj2" fmla="val -8333"/>
            <a:gd name="adj3" fmla="val 18750"/>
            <a:gd name="adj4" fmla="val -16667"/>
            <a:gd name="adj5" fmla="val 914997"/>
            <a:gd name="adj6" fmla="val -36237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大门机枪</a:t>
          </a:r>
        </a:p>
      </xdr:txBody>
    </xdr:sp>
    <xdr:clientData/>
  </xdr:twoCellAnchor>
  <xdr:twoCellAnchor>
    <xdr:from>
      <xdr:col>13</xdr:col>
      <xdr:colOff>384823</xdr:colOff>
      <xdr:row>24</xdr:row>
      <xdr:rowOff>144628</xdr:rowOff>
    </xdr:from>
    <xdr:to>
      <xdr:col>14</xdr:col>
      <xdr:colOff>610492</xdr:colOff>
      <xdr:row>26</xdr:row>
      <xdr:rowOff>100667</xdr:rowOff>
    </xdr:to>
    <xdr:sp macro="" textlink="">
      <xdr:nvSpPr>
        <xdr:cNvPr id="93" name="线形标注 2 92"/>
        <xdr:cNvSpPr/>
      </xdr:nvSpPr>
      <xdr:spPr>
        <a:xfrm>
          <a:off x="9321758" y="4401889"/>
          <a:ext cx="913125" cy="303908"/>
        </a:xfrm>
        <a:prstGeom prst="borderCallout2">
          <a:avLst>
            <a:gd name="adj1" fmla="val 18750"/>
            <a:gd name="adj2" fmla="val -8333"/>
            <a:gd name="adj3" fmla="val 18750"/>
            <a:gd name="adj4" fmla="val -16667"/>
            <a:gd name="adj5" fmla="val 559998"/>
            <a:gd name="adj6" fmla="val -200513"/>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oneCellAnchor>
    <xdr:from>
      <xdr:col>7</xdr:col>
      <xdr:colOff>601764</xdr:colOff>
      <xdr:row>31</xdr:row>
      <xdr:rowOff>94295</xdr:rowOff>
    </xdr:from>
    <xdr:ext cx="635110" cy="209032"/>
    <xdr:sp macro="" textlink="">
      <xdr:nvSpPr>
        <xdr:cNvPr id="95" name="文本框 94"/>
        <xdr:cNvSpPr txBox="1"/>
      </xdr:nvSpPr>
      <xdr:spPr>
        <a:xfrm>
          <a:off x="5413960" y="5718186"/>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4</xdr:col>
      <xdr:colOff>668024</xdr:colOff>
      <xdr:row>22</xdr:row>
      <xdr:rowOff>74863</xdr:rowOff>
    </xdr:from>
    <xdr:ext cx="635110" cy="209032"/>
    <xdr:sp macro="" textlink="">
      <xdr:nvSpPr>
        <xdr:cNvPr id="97" name="文本框 96"/>
        <xdr:cNvSpPr txBox="1"/>
      </xdr:nvSpPr>
      <xdr:spPr>
        <a:xfrm>
          <a:off x="3417850" y="413334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1</xdr:col>
      <xdr:colOff>596029</xdr:colOff>
      <xdr:row>31</xdr:row>
      <xdr:rowOff>77410</xdr:rowOff>
    </xdr:from>
    <xdr:ext cx="635110" cy="209032"/>
    <xdr:sp macro="" textlink="">
      <xdr:nvSpPr>
        <xdr:cNvPr id="98" name="文本框 97"/>
        <xdr:cNvSpPr txBox="1"/>
      </xdr:nvSpPr>
      <xdr:spPr>
        <a:xfrm>
          <a:off x="1283486" y="570130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twoCellAnchor editAs="oneCell">
    <xdr:from>
      <xdr:col>7</xdr:col>
      <xdr:colOff>461597</xdr:colOff>
      <xdr:row>43</xdr:row>
      <xdr:rowOff>14653</xdr:rowOff>
    </xdr:from>
    <xdr:to>
      <xdr:col>8</xdr:col>
      <xdr:colOff>212204</xdr:colOff>
      <xdr:row>44</xdr:row>
      <xdr:rowOff>146031</xdr:rowOff>
    </xdr:to>
    <xdr:pic>
      <xdr:nvPicPr>
        <xdr:cNvPr id="99" name="图片 98"/>
        <xdr:cNvPicPr>
          <a:picLocks noChangeAspect="1"/>
        </xdr:cNvPicPr>
      </xdr:nvPicPr>
      <xdr:blipFill>
        <a:blip xmlns:r="http://schemas.openxmlformats.org/officeDocument/2006/relationships" r:embed="rId10"/>
        <a:stretch>
          <a:fillRect/>
        </a:stretch>
      </xdr:blipFill>
      <xdr:spPr>
        <a:xfrm rot="161577">
          <a:off x="5282712" y="7370884"/>
          <a:ext cx="439338" cy="299896"/>
        </a:xfrm>
        <a:prstGeom prst="rect">
          <a:avLst/>
        </a:prstGeom>
      </xdr:spPr>
    </xdr:pic>
    <xdr:clientData/>
  </xdr:twoCellAnchor>
  <xdr:twoCellAnchor editAs="oneCell">
    <xdr:from>
      <xdr:col>2</xdr:col>
      <xdr:colOff>197826</xdr:colOff>
      <xdr:row>42</xdr:row>
      <xdr:rowOff>58615</xdr:rowOff>
    </xdr:from>
    <xdr:to>
      <xdr:col>2</xdr:col>
      <xdr:colOff>637164</xdr:colOff>
      <xdr:row>44</xdr:row>
      <xdr:rowOff>21474</xdr:rowOff>
    </xdr:to>
    <xdr:pic>
      <xdr:nvPicPr>
        <xdr:cNvPr id="100" name="图片 99"/>
        <xdr:cNvPicPr>
          <a:picLocks noChangeAspect="1"/>
        </xdr:cNvPicPr>
      </xdr:nvPicPr>
      <xdr:blipFill>
        <a:blip xmlns:r="http://schemas.openxmlformats.org/officeDocument/2006/relationships" r:embed="rId10"/>
        <a:stretch>
          <a:fillRect/>
        </a:stretch>
      </xdr:blipFill>
      <xdr:spPr>
        <a:xfrm rot="161577">
          <a:off x="1575288" y="7246327"/>
          <a:ext cx="439338" cy="299896"/>
        </a:xfrm>
        <a:prstGeom prst="rect">
          <a:avLst/>
        </a:prstGeom>
      </xdr:spPr>
    </xdr:pic>
    <xdr:clientData/>
  </xdr:twoCellAnchor>
  <xdr:twoCellAnchor editAs="oneCell">
    <xdr:from>
      <xdr:col>2</xdr:col>
      <xdr:colOff>446943</xdr:colOff>
      <xdr:row>25</xdr:row>
      <xdr:rowOff>51288</xdr:rowOff>
    </xdr:from>
    <xdr:to>
      <xdr:col>3</xdr:col>
      <xdr:colOff>197551</xdr:colOff>
      <xdr:row>27</xdr:row>
      <xdr:rowOff>14146</xdr:rowOff>
    </xdr:to>
    <xdr:pic>
      <xdr:nvPicPr>
        <xdr:cNvPr id="101" name="图片 100"/>
        <xdr:cNvPicPr>
          <a:picLocks noChangeAspect="1"/>
        </xdr:cNvPicPr>
      </xdr:nvPicPr>
      <xdr:blipFill>
        <a:blip xmlns:r="http://schemas.openxmlformats.org/officeDocument/2006/relationships" r:embed="rId10"/>
        <a:stretch>
          <a:fillRect/>
        </a:stretch>
      </xdr:blipFill>
      <xdr:spPr>
        <a:xfrm rot="161577">
          <a:off x="1824405" y="4374173"/>
          <a:ext cx="439338" cy="299896"/>
        </a:xfrm>
        <a:prstGeom prst="rect">
          <a:avLst/>
        </a:prstGeom>
      </xdr:spPr>
    </xdr:pic>
    <xdr:clientData/>
  </xdr:twoCellAnchor>
  <xdr:twoCellAnchor>
    <xdr:from>
      <xdr:col>5</xdr:col>
      <xdr:colOff>197826</xdr:colOff>
      <xdr:row>38</xdr:row>
      <xdr:rowOff>168518</xdr:rowOff>
    </xdr:from>
    <xdr:to>
      <xdr:col>7</xdr:col>
      <xdr:colOff>205153</xdr:colOff>
      <xdr:row>45</xdr:row>
      <xdr:rowOff>168519</xdr:rowOff>
    </xdr:to>
    <xdr:cxnSp macro="">
      <xdr:nvCxnSpPr>
        <xdr:cNvPr id="103" name="直接连接符 102"/>
        <xdr:cNvCxnSpPr/>
      </xdr:nvCxnSpPr>
      <xdr:spPr>
        <a:xfrm>
          <a:off x="3635109" y="7009953"/>
          <a:ext cx="1382240" cy="1217544"/>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230001</xdr:colOff>
      <xdr:row>39</xdr:row>
      <xdr:rowOff>5414</xdr:rowOff>
    </xdr:from>
    <xdr:to>
      <xdr:col>5</xdr:col>
      <xdr:colOff>266634</xdr:colOff>
      <xdr:row>45</xdr:row>
      <xdr:rowOff>49376</xdr:rowOff>
    </xdr:to>
    <xdr:cxnSp macro="">
      <xdr:nvCxnSpPr>
        <xdr:cNvPr id="105" name="直接连接符 104"/>
        <xdr:cNvCxnSpPr/>
      </xdr:nvCxnSpPr>
      <xdr:spPr>
        <a:xfrm flipH="1">
          <a:off x="2292371" y="7020784"/>
          <a:ext cx="1411546" cy="1087570"/>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3503</xdr:colOff>
      <xdr:row>44</xdr:row>
      <xdr:rowOff>72313</xdr:rowOff>
    </xdr:from>
    <xdr:to>
      <xdr:col>3</xdr:col>
      <xdr:colOff>337445</xdr:colOff>
      <xdr:row>45</xdr:row>
      <xdr:rowOff>122388</xdr:rowOff>
    </xdr:to>
    <xdr:pic>
      <xdr:nvPicPr>
        <xdr:cNvPr id="78" name="图片 77"/>
        <xdr:cNvPicPr>
          <a:picLocks noChangeAspect="1"/>
        </xdr:cNvPicPr>
      </xdr:nvPicPr>
      <xdr:blipFill>
        <a:blip xmlns:r="http://schemas.openxmlformats.org/officeDocument/2006/relationships" r:embed="rId11"/>
        <a:stretch>
          <a:fillRect/>
        </a:stretch>
      </xdr:blipFill>
      <xdr:spPr>
        <a:xfrm>
          <a:off x="2065873" y="7808270"/>
          <a:ext cx="333942" cy="224010"/>
        </a:xfrm>
        <a:prstGeom prst="rect">
          <a:avLst/>
        </a:prstGeom>
      </xdr:spPr>
    </xdr:pic>
    <xdr:clientData/>
  </xdr:twoCellAnchor>
  <xdr:twoCellAnchor editAs="oneCell">
    <xdr:from>
      <xdr:col>6</xdr:col>
      <xdr:colOff>424643</xdr:colOff>
      <xdr:row>44</xdr:row>
      <xdr:rowOff>170749</xdr:rowOff>
    </xdr:from>
    <xdr:to>
      <xdr:col>7</xdr:col>
      <xdr:colOff>4225</xdr:colOff>
      <xdr:row>46</xdr:row>
      <xdr:rowOff>93712</xdr:rowOff>
    </xdr:to>
    <xdr:pic>
      <xdr:nvPicPr>
        <xdr:cNvPr id="87" name="图片 86"/>
        <xdr:cNvPicPr>
          <a:picLocks noChangeAspect="1"/>
        </xdr:cNvPicPr>
      </xdr:nvPicPr>
      <xdr:blipFill>
        <a:blip xmlns:r="http://schemas.openxmlformats.org/officeDocument/2006/relationships" r:embed="rId12"/>
        <a:stretch>
          <a:fillRect/>
        </a:stretch>
      </xdr:blipFill>
      <xdr:spPr>
        <a:xfrm>
          <a:off x="4549382" y="7906706"/>
          <a:ext cx="267039" cy="270833"/>
        </a:xfrm>
        <a:prstGeom prst="rect">
          <a:avLst/>
        </a:prstGeom>
      </xdr:spPr>
    </xdr:pic>
    <xdr:clientData/>
  </xdr:twoCellAnchor>
  <xdr:twoCellAnchor editAs="oneCell">
    <xdr:from>
      <xdr:col>5</xdr:col>
      <xdr:colOff>426</xdr:colOff>
      <xdr:row>39</xdr:row>
      <xdr:rowOff>1037</xdr:rowOff>
    </xdr:from>
    <xdr:to>
      <xdr:col>5</xdr:col>
      <xdr:colOff>498796</xdr:colOff>
      <xdr:row>40</xdr:row>
      <xdr:rowOff>137830</xdr:rowOff>
    </xdr:to>
    <xdr:pic>
      <xdr:nvPicPr>
        <xdr:cNvPr id="102" name="图片 101"/>
        <xdr:cNvPicPr>
          <a:picLocks noChangeAspect="1"/>
        </xdr:cNvPicPr>
      </xdr:nvPicPr>
      <xdr:blipFill>
        <a:blip xmlns:r="http://schemas.openxmlformats.org/officeDocument/2006/relationships" r:embed="rId10"/>
        <a:stretch>
          <a:fillRect/>
        </a:stretch>
      </xdr:blipFill>
      <xdr:spPr>
        <a:xfrm rot="161577">
          <a:off x="3437709" y="7016407"/>
          <a:ext cx="498370" cy="310727"/>
        </a:xfrm>
        <a:prstGeom prst="rect">
          <a:avLst/>
        </a:prstGeom>
      </xdr:spPr>
    </xdr:pic>
    <xdr:clientData/>
  </xdr:twoCellAnchor>
  <xdr:twoCellAnchor>
    <xdr:from>
      <xdr:col>3</xdr:col>
      <xdr:colOff>524035</xdr:colOff>
      <xdr:row>73</xdr:row>
      <xdr:rowOff>82826</xdr:rowOff>
    </xdr:from>
    <xdr:to>
      <xdr:col>6</xdr:col>
      <xdr:colOff>0</xdr:colOff>
      <xdr:row>80</xdr:row>
      <xdr:rowOff>61800</xdr:rowOff>
    </xdr:to>
    <xdr:cxnSp macro="">
      <xdr:nvCxnSpPr>
        <xdr:cNvPr id="108" name="直接连接符 107"/>
        <xdr:cNvCxnSpPr/>
      </xdr:nvCxnSpPr>
      <xdr:spPr>
        <a:xfrm flipH="1">
          <a:off x="2586405" y="13028543"/>
          <a:ext cx="1538334" cy="119651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282883</xdr:colOff>
      <xdr:row>72</xdr:row>
      <xdr:rowOff>59253</xdr:rowOff>
    </xdr:from>
    <xdr:to>
      <xdr:col>9</xdr:col>
      <xdr:colOff>438978</xdr:colOff>
      <xdr:row>78</xdr:row>
      <xdr:rowOff>140804</xdr:rowOff>
    </xdr:to>
    <xdr:cxnSp macro="">
      <xdr:nvCxnSpPr>
        <xdr:cNvPr id="111" name="直接连接符 110"/>
        <xdr:cNvCxnSpPr/>
      </xdr:nvCxnSpPr>
      <xdr:spPr>
        <a:xfrm>
          <a:off x="5095079" y="12665383"/>
          <a:ext cx="1531008" cy="1125160"/>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611934</xdr:colOff>
      <xdr:row>69</xdr:row>
      <xdr:rowOff>167507</xdr:rowOff>
    </xdr:from>
    <xdr:to>
      <xdr:col>7</xdr:col>
      <xdr:colOff>337039</xdr:colOff>
      <xdr:row>73</xdr:row>
      <xdr:rowOff>156902</xdr:rowOff>
    </xdr:to>
    <xdr:pic>
      <xdr:nvPicPr>
        <xdr:cNvPr id="110" name="图片 109"/>
        <xdr:cNvPicPr>
          <a:picLocks noChangeAspect="1"/>
        </xdr:cNvPicPr>
      </xdr:nvPicPr>
      <xdr:blipFill>
        <a:blip xmlns:r="http://schemas.openxmlformats.org/officeDocument/2006/relationships" r:embed="rId10"/>
        <a:stretch>
          <a:fillRect/>
        </a:stretch>
      </xdr:blipFill>
      <xdr:spPr>
        <a:xfrm>
          <a:off x="4055588" y="11905238"/>
          <a:ext cx="1102566" cy="663473"/>
        </a:xfrm>
        <a:prstGeom prst="rect">
          <a:avLst/>
        </a:prstGeom>
      </xdr:spPr>
    </xdr:pic>
    <xdr:clientData/>
  </xdr:twoCellAnchor>
  <xdr:twoCellAnchor>
    <xdr:from>
      <xdr:col>7</xdr:col>
      <xdr:colOff>129018</xdr:colOff>
      <xdr:row>92</xdr:row>
      <xdr:rowOff>76773</xdr:rowOff>
    </xdr:from>
    <xdr:to>
      <xdr:col>9</xdr:col>
      <xdr:colOff>451402</xdr:colOff>
      <xdr:row>100</xdr:row>
      <xdr:rowOff>32812</xdr:rowOff>
    </xdr:to>
    <xdr:cxnSp macro="">
      <xdr:nvCxnSpPr>
        <xdr:cNvPr id="113" name="直接连接符 112"/>
        <xdr:cNvCxnSpPr/>
      </xdr:nvCxnSpPr>
      <xdr:spPr>
        <a:xfrm flipH="1">
          <a:off x="4941214" y="16161599"/>
          <a:ext cx="1697297" cy="1347517"/>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563217</xdr:colOff>
      <xdr:row>92</xdr:row>
      <xdr:rowOff>66261</xdr:rowOff>
    </xdr:from>
    <xdr:to>
      <xdr:col>6</xdr:col>
      <xdr:colOff>142078</xdr:colOff>
      <xdr:row>100</xdr:row>
      <xdr:rowOff>72314</xdr:rowOff>
    </xdr:to>
    <xdr:cxnSp macro="">
      <xdr:nvCxnSpPr>
        <xdr:cNvPr id="115" name="直接连接符 114"/>
        <xdr:cNvCxnSpPr/>
      </xdr:nvCxnSpPr>
      <xdr:spPr>
        <a:xfrm>
          <a:off x="2625587" y="16316739"/>
          <a:ext cx="1641230" cy="1397532"/>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190500</xdr:colOff>
      <xdr:row>97</xdr:row>
      <xdr:rowOff>54401</xdr:rowOff>
    </xdr:from>
    <xdr:to>
      <xdr:col>9</xdr:col>
      <xdr:colOff>464643</xdr:colOff>
      <xdr:row>100</xdr:row>
      <xdr:rowOff>79097</xdr:rowOff>
    </xdr:to>
    <xdr:pic>
      <xdr:nvPicPr>
        <xdr:cNvPr id="118" name="图片 11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690152" y="17008901"/>
          <a:ext cx="961600" cy="546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530086</xdr:colOff>
      <xdr:row>97</xdr:row>
      <xdr:rowOff>57977</xdr:rowOff>
    </xdr:from>
    <xdr:to>
      <xdr:col>5</xdr:col>
      <xdr:colOff>66761</xdr:colOff>
      <xdr:row>100</xdr:row>
      <xdr:rowOff>54250</xdr:rowOff>
    </xdr:to>
    <xdr:pic>
      <xdr:nvPicPr>
        <xdr:cNvPr id="119" name="图片 11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2592456" y="17178129"/>
          <a:ext cx="911588" cy="518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592995</xdr:colOff>
      <xdr:row>95</xdr:row>
      <xdr:rowOff>91109</xdr:rowOff>
    </xdr:from>
    <xdr:to>
      <xdr:col>9</xdr:col>
      <xdr:colOff>461988</xdr:colOff>
      <xdr:row>97</xdr:row>
      <xdr:rowOff>69056</xdr:rowOff>
    </xdr:to>
    <xdr:pic>
      <xdr:nvPicPr>
        <xdr:cNvPr id="120" name="图片 119"/>
        <xdr:cNvPicPr>
          <a:picLocks noChangeAspect="1"/>
        </xdr:cNvPicPr>
      </xdr:nvPicPr>
      <xdr:blipFill>
        <a:blip xmlns:r="http://schemas.openxmlformats.org/officeDocument/2006/relationships" r:embed="rId16"/>
        <a:stretch>
          <a:fillRect/>
        </a:stretch>
      </xdr:blipFill>
      <xdr:spPr>
        <a:xfrm>
          <a:off x="6092647" y="16697739"/>
          <a:ext cx="556450" cy="325816"/>
        </a:xfrm>
        <a:prstGeom prst="rect">
          <a:avLst/>
        </a:prstGeom>
      </xdr:spPr>
    </xdr:pic>
    <xdr:clientData/>
  </xdr:twoCellAnchor>
  <xdr:twoCellAnchor editAs="oneCell">
    <xdr:from>
      <xdr:col>7</xdr:col>
      <xdr:colOff>480391</xdr:colOff>
      <xdr:row>99</xdr:row>
      <xdr:rowOff>4467</xdr:rowOff>
    </xdr:from>
    <xdr:to>
      <xdr:col>8</xdr:col>
      <xdr:colOff>200297</xdr:colOff>
      <xdr:row>100</xdr:row>
      <xdr:rowOff>69053</xdr:rowOff>
    </xdr:to>
    <xdr:pic>
      <xdr:nvPicPr>
        <xdr:cNvPr id="121" name="图片 120"/>
        <xdr:cNvPicPr>
          <a:picLocks noChangeAspect="1"/>
        </xdr:cNvPicPr>
      </xdr:nvPicPr>
      <xdr:blipFill>
        <a:blip xmlns:r="http://schemas.openxmlformats.org/officeDocument/2006/relationships" r:embed="rId16"/>
        <a:stretch>
          <a:fillRect/>
        </a:stretch>
      </xdr:blipFill>
      <xdr:spPr>
        <a:xfrm>
          <a:off x="5292587" y="17306837"/>
          <a:ext cx="407362" cy="238521"/>
        </a:xfrm>
        <a:prstGeom prst="rect">
          <a:avLst/>
        </a:prstGeom>
      </xdr:spPr>
    </xdr:pic>
    <xdr:clientData/>
  </xdr:twoCellAnchor>
  <xdr:twoCellAnchor editAs="oneCell">
    <xdr:from>
      <xdr:col>9</xdr:col>
      <xdr:colOff>142851</xdr:colOff>
      <xdr:row>94</xdr:row>
      <xdr:rowOff>82826</xdr:rowOff>
    </xdr:from>
    <xdr:to>
      <xdr:col>9</xdr:col>
      <xdr:colOff>465339</xdr:colOff>
      <xdr:row>95</xdr:row>
      <xdr:rowOff>97716</xdr:rowOff>
    </xdr:to>
    <xdr:pic>
      <xdr:nvPicPr>
        <xdr:cNvPr id="122" name="图片 121"/>
        <xdr:cNvPicPr>
          <a:picLocks noChangeAspect="1"/>
        </xdr:cNvPicPr>
      </xdr:nvPicPr>
      <xdr:blipFill>
        <a:blip xmlns:r="http://schemas.openxmlformats.org/officeDocument/2006/relationships" r:embed="rId16"/>
        <a:stretch>
          <a:fillRect/>
        </a:stretch>
      </xdr:blipFill>
      <xdr:spPr>
        <a:xfrm>
          <a:off x="6329960" y="16515522"/>
          <a:ext cx="322488" cy="188825"/>
        </a:xfrm>
        <a:prstGeom prst="rect">
          <a:avLst/>
        </a:prstGeom>
      </xdr:spPr>
    </xdr:pic>
    <xdr:clientData/>
  </xdr:twoCellAnchor>
  <xdr:twoCellAnchor editAs="oneCell">
    <xdr:from>
      <xdr:col>5</xdr:col>
      <xdr:colOff>24848</xdr:colOff>
      <xdr:row>99</xdr:row>
      <xdr:rowOff>8282</xdr:rowOff>
    </xdr:from>
    <xdr:to>
      <xdr:col>5</xdr:col>
      <xdr:colOff>418065</xdr:colOff>
      <xdr:row>100</xdr:row>
      <xdr:rowOff>64586</xdr:rowOff>
    </xdr:to>
    <xdr:pic>
      <xdr:nvPicPr>
        <xdr:cNvPr id="123" name="图片 122"/>
        <xdr:cNvPicPr>
          <a:picLocks noChangeAspect="1"/>
        </xdr:cNvPicPr>
      </xdr:nvPicPr>
      <xdr:blipFill>
        <a:blip xmlns:r="http://schemas.openxmlformats.org/officeDocument/2006/relationships" r:embed="rId16"/>
        <a:stretch>
          <a:fillRect/>
        </a:stretch>
      </xdr:blipFill>
      <xdr:spPr>
        <a:xfrm>
          <a:off x="3462131" y="17310652"/>
          <a:ext cx="393217" cy="230239"/>
        </a:xfrm>
        <a:prstGeom prst="rect">
          <a:avLst/>
        </a:prstGeom>
      </xdr:spPr>
    </xdr:pic>
    <xdr:clientData/>
  </xdr:twoCellAnchor>
  <xdr:twoCellAnchor editAs="oneCell">
    <xdr:from>
      <xdr:col>3</xdr:col>
      <xdr:colOff>538369</xdr:colOff>
      <xdr:row>95</xdr:row>
      <xdr:rowOff>99390</xdr:rowOff>
    </xdr:from>
    <xdr:to>
      <xdr:col>4</xdr:col>
      <xdr:colOff>393217</xdr:colOff>
      <xdr:row>97</xdr:row>
      <xdr:rowOff>69054</xdr:rowOff>
    </xdr:to>
    <xdr:pic>
      <xdr:nvPicPr>
        <xdr:cNvPr id="124" name="图片 123"/>
        <xdr:cNvPicPr>
          <a:picLocks noChangeAspect="1"/>
        </xdr:cNvPicPr>
      </xdr:nvPicPr>
      <xdr:blipFill>
        <a:blip xmlns:r="http://schemas.openxmlformats.org/officeDocument/2006/relationships" r:embed="rId16"/>
        <a:stretch>
          <a:fillRect/>
        </a:stretch>
      </xdr:blipFill>
      <xdr:spPr>
        <a:xfrm>
          <a:off x="2600739" y="16871673"/>
          <a:ext cx="542304" cy="317533"/>
        </a:xfrm>
        <a:prstGeom prst="rect">
          <a:avLst/>
        </a:prstGeom>
      </xdr:spPr>
    </xdr:pic>
    <xdr:clientData/>
  </xdr:twoCellAnchor>
  <xdr:twoCellAnchor editAs="oneCell">
    <xdr:from>
      <xdr:col>3</xdr:col>
      <xdr:colOff>538369</xdr:colOff>
      <xdr:row>94</xdr:row>
      <xdr:rowOff>91107</xdr:rowOff>
    </xdr:from>
    <xdr:to>
      <xdr:col>4</xdr:col>
      <xdr:colOff>159258</xdr:colOff>
      <xdr:row>95</xdr:row>
      <xdr:rowOff>97716</xdr:rowOff>
    </xdr:to>
    <xdr:pic>
      <xdr:nvPicPr>
        <xdr:cNvPr id="125" name="图片 124"/>
        <xdr:cNvPicPr>
          <a:picLocks noChangeAspect="1"/>
        </xdr:cNvPicPr>
      </xdr:nvPicPr>
      <xdr:blipFill>
        <a:blip xmlns:r="http://schemas.openxmlformats.org/officeDocument/2006/relationships" r:embed="rId16"/>
        <a:stretch>
          <a:fillRect/>
        </a:stretch>
      </xdr:blipFill>
      <xdr:spPr>
        <a:xfrm>
          <a:off x="2600739" y="16689455"/>
          <a:ext cx="308345" cy="180544"/>
        </a:xfrm>
        <a:prstGeom prst="rect">
          <a:avLst/>
        </a:prstGeom>
      </xdr:spPr>
    </xdr:pic>
    <xdr:clientData/>
  </xdr:twoCellAnchor>
  <xdr:twoCellAnchor editAs="oneCell">
    <xdr:from>
      <xdr:col>7</xdr:col>
      <xdr:colOff>662608</xdr:colOff>
      <xdr:row>98</xdr:row>
      <xdr:rowOff>38798</xdr:rowOff>
    </xdr:from>
    <xdr:to>
      <xdr:col>8</xdr:col>
      <xdr:colOff>217236</xdr:colOff>
      <xdr:row>99</xdr:row>
      <xdr:rowOff>6609</xdr:rowOff>
    </xdr:to>
    <xdr:pic>
      <xdr:nvPicPr>
        <xdr:cNvPr id="126" name="图片 125"/>
        <xdr:cNvPicPr>
          <a:picLocks noChangeAspect="1"/>
        </xdr:cNvPicPr>
      </xdr:nvPicPr>
      <xdr:blipFill>
        <a:blip xmlns:r="http://schemas.openxmlformats.org/officeDocument/2006/relationships" r:embed="rId16"/>
        <a:stretch>
          <a:fillRect/>
        </a:stretch>
      </xdr:blipFill>
      <xdr:spPr>
        <a:xfrm>
          <a:off x="5474804" y="17167233"/>
          <a:ext cx="242084" cy="141746"/>
        </a:xfrm>
        <a:prstGeom prst="rect">
          <a:avLst/>
        </a:prstGeom>
      </xdr:spPr>
    </xdr:pic>
    <xdr:clientData/>
  </xdr:twoCellAnchor>
  <xdr:twoCellAnchor editAs="oneCell">
    <xdr:from>
      <xdr:col>8</xdr:col>
      <xdr:colOff>360619</xdr:colOff>
      <xdr:row>96</xdr:row>
      <xdr:rowOff>107673</xdr:rowOff>
    </xdr:from>
    <xdr:to>
      <xdr:col>8</xdr:col>
      <xdr:colOff>598236</xdr:colOff>
      <xdr:row>97</xdr:row>
      <xdr:rowOff>72870</xdr:rowOff>
    </xdr:to>
    <xdr:pic>
      <xdr:nvPicPr>
        <xdr:cNvPr id="127" name="图片 126"/>
        <xdr:cNvPicPr>
          <a:picLocks noChangeAspect="1"/>
        </xdr:cNvPicPr>
      </xdr:nvPicPr>
      <xdr:blipFill>
        <a:blip xmlns:r="http://schemas.openxmlformats.org/officeDocument/2006/relationships" r:embed="rId16"/>
        <a:stretch>
          <a:fillRect/>
        </a:stretch>
      </xdr:blipFill>
      <xdr:spPr>
        <a:xfrm>
          <a:off x="5860271" y="16888238"/>
          <a:ext cx="237617" cy="139131"/>
        </a:xfrm>
        <a:prstGeom prst="rect">
          <a:avLst/>
        </a:prstGeom>
      </xdr:spPr>
    </xdr:pic>
    <xdr:clientData/>
  </xdr:twoCellAnchor>
  <xdr:twoCellAnchor editAs="oneCell">
    <xdr:from>
      <xdr:col>9</xdr:col>
      <xdr:colOff>262252</xdr:colOff>
      <xdr:row>93</xdr:row>
      <xdr:rowOff>140803</xdr:rowOff>
    </xdr:from>
    <xdr:to>
      <xdr:col>9</xdr:col>
      <xdr:colOff>457432</xdr:colOff>
      <xdr:row>94</xdr:row>
      <xdr:rowOff>81151</xdr:rowOff>
    </xdr:to>
    <xdr:pic>
      <xdr:nvPicPr>
        <xdr:cNvPr id="128" name="图片 127"/>
        <xdr:cNvPicPr>
          <a:picLocks noChangeAspect="1"/>
        </xdr:cNvPicPr>
      </xdr:nvPicPr>
      <xdr:blipFill>
        <a:blip xmlns:r="http://schemas.openxmlformats.org/officeDocument/2006/relationships" r:embed="rId16"/>
        <a:stretch>
          <a:fillRect/>
        </a:stretch>
      </xdr:blipFill>
      <xdr:spPr>
        <a:xfrm>
          <a:off x="6449361" y="16399564"/>
          <a:ext cx="195180" cy="114283"/>
        </a:xfrm>
        <a:prstGeom prst="rect">
          <a:avLst/>
        </a:prstGeom>
      </xdr:spPr>
    </xdr:pic>
    <xdr:clientData/>
  </xdr:twoCellAnchor>
  <xdr:twoCellAnchor editAs="oneCell">
    <xdr:from>
      <xdr:col>4</xdr:col>
      <xdr:colOff>380999</xdr:colOff>
      <xdr:row>96</xdr:row>
      <xdr:rowOff>99390</xdr:rowOff>
    </xdr:from>
    <xdr:to>
      <xdr:col>4</xdr:col>
      <xdr:colOff>618616</xdr:colOff>
      <xdr:row>97</xdr:row>
      <xdr:rowOff>64587</xdr:rowOff>
    </xdr:to>
    <xdr:pic>
      <xdr:nvPicPr>
        <xdr:cNvPr id="129" name="图片 128"/>
        <xdr:cNvPicPr>
          <a:picLocks noChangeAspect="1"/>
        </xdr:cNvPicPr>
      </xdr:nvPicPr>
      <xdr:blipFill>
        <a:blip xmlns:r="http://schemas.openxmlformats.org/officeDocument/2006/relationships" r:embed="rId16"/>
        <a:stretch>
          <a:fillRect/>
        </a:stretch>
      </xdr:blipFill>
      <xdr:spPr>
        <a:xfrm>
          <a:off x="3130825" y="17045607"/>
          <a:ext cx="237617" cy="139131"/>
        </a:xfrm>
        <a:prstGeom prst="rect">
          <a:avLst/>
        </a:prstGeom>
      </xdr:spPr>
    </xdr:pic>
    <xdr:clientData/>
  </xdr:twoCellAnchor>
  <xdr:twoCellAnchor editAs="oneCell">
    <xdr:from>
      <xdr:col>5</xdr:col>
      <xdr:colOff>33130</xdr:colOff>
      <xdr:row>98</xdr:row>
      <xdr:rowOff>57977</xdr:rowOff>
    </xdr:from>
    <xdr:to>
      <xdr:col>5</xdr:col>
      <xdr:colOff>270747</xdr:colOff>
      <xdr:row>99</xdr:row>
      <xdr:rowOff>23173</xdr:rowOff>
    </xdr:to>
    <xdr:pic>
      <xdr:nvPicPr>
        <xdr:cNvPr id="130" name="图片 129"/>
        <xdr:cNvPicPr>
          <a:picLocks noChangeAspect="1"/>
        </xdr:cNvPicPr>
      </xdr:nvPicPr>
      <xdr:blipFill>
        <a:blip xmlns:r="http://schemas.openxmlformats.org/officeDocument/2006/relationships" r:embed="rId16"/>
        <a:stretch>
          <a:fillRect/>
        </a:stretch>
      </xdr:blipFill>
      <xdr:spPr>
        <a:xfrm>
          <a:off x="3470413" y="17186412"/>
          <a:ext cx="237617" cy="139131"/>
        </a:xfrm>
        <a:prstGeom prst="rect">
          <a:avLst/>
        </a:prstGeom>
      </xdr:spPr>
    </xdr:pic>
    <xdr:clientData/>
  </xdr:twoCellAnchor>
  <xdr:twoCellAnchor editAs="oneCell">
    <xdr:from>
      <xdr:col>5</xdr:col>
      <xdr:colOff>372717</xdr:colOff>
      <xdr:row>99</xdr:row>
      <xdr:rowOff>124239</xdr:rowOff>
    </xdr:from>
    <xdr:to>
      <xdr:col>5</xdr:col>
      <xdr:colOff>582043</xdr:colOff>
      <xdr:row>100</xdr:row>
      <xdr:rowOff>72870</xdr:rowOff>
    </xdr:to>
    <xdr:pic>
      <xdr:nvPicPr>
        <xdr:cNvPr id="131" name="图片 130"/>
        <xdr:cNvPicPr>
          <a:picLocks noChangeAspect="1"/>
        </xdr:cNvPicPr>
      </xdr:nvPicPr>
      <xdr:blipFill>
        <a:blip xmlns:r="http://schemas.openxmlformats.org/officeDocument/2006/relationships" r:embed="rId16"/>
        <a:stretch>
          <a:fillRect/>
        </a:stretch>
      </xdr:blipFill>
      <xdr:spPr>
        <a:xfrm>
          <a:off x="3810000" y="17426609"/>
          <a:ext cx="209326" cy="122566"/>
        </a:xfrm>
        <a:prstGeom prst="rect">
          <a:avLst/>
        </a:prstGeom>
      </xdr:spPr>
    </xdr:pic>
    <xdr:clientData/>
  </xdr:twoCellAnchor>
  <xdr:twoCellAnchor editAs="oneCell">
    <xdr:from>
      <xdr:col>3</xdr:col>
      <xdr:colOff>505240</xdr:colOff>
      <xdr:row>94</xdr:row>
      <xdr:rowOff>8282</xdr:rowOff>
    </xdr:from>
    <xdr:to>
      <xdr:col>3</xdr:col>
      <xdr:colOff>686274</xdr:colOff>
      <xdr:row>94</xdr:row>
      <xdr:rowOff>114282</xdr:rowOff>
    </xdr:to>
    <xdr:pic>
      <xdr:nvPicPr>
        <xdr:cNvPr id="132" name="图片 131"/>
        <xdr:cNvPicPr>
          <a:picLocks noChangeAspect="1"/>
        </xdr:cNvPicPr>
      </xdr:nvPicPr>
      <xdr:blipFill>
        <a:blip xmlns:r="http://schemas.openxmlformats.org/officeDocument/2006/relationships" r:embed="rId16"/>
        <a:stretch>
          <a:fillRect/>
        </a:stretch>
      </xdr:blipFill>
      <xdr:spPr>
        <a:xfrm>
          <a:off x="2567610" y="16440978"/>
          <a:ext cx="181034" cy="106000"/>
        </a:xfrm>
        <a:prstGeom prst="rect">
          <a:avLst/>
        </a:prstGeom>
      </xdr:spPr>
    </xdr:pic>
    <xdr:clientData/>
  </xdr:twoCellAnchor>
  <xdr:twoCellAnchor editAs="oneCell">
    <xdr:from>
      <xdr:col>7</xdr:col>
      <xdr:colOff>331956</xdr:colOff>
      <xdr:row>99</xdr:row>
      <xdr:rowOff>149087</xdr:rowOff>
    </xdr:from>
    <xdr:to>
      <xdr:col>7</xdr:col>
      <xdr:colOff>498845</xdr:colOff>
      <xdr:row>100</xdr:row>
      <xdr:rowOff>72870</xdr:rowOff>
    </xdr:to>
    <xdr:pic>
      <xdr:nvPicPr>
        <xdr:cNvPr id="133" name="图片 132"/>
        <xdr:cNvPicPr>
          <a:picLocks noChangeAspect="1"/>
        </xdr:cNvPicPr>
      </xdr:nvPicPr>
      <xdr:blipFill>
        <a:blip xmlns:r="http://schemas.openxmlformats.org/officeDocument/2006/relationships" r:embed="rId16"/>
        <a:stretch>
          <a:fillRect/>
        </a:stretch>
      </xdr:blipFill>
      <xdr:spPr>
        <a:xfrm>
          <a:off x="5144152" y="17451457"/>
          <a:ext cx="166889" cy="97718"/>
        </a:xfrm>
        <a:prstGeom prst="rect">
          <a:avLst/>
        </a:prstGeom>
      </xdr:spPr>
    </xdr:pic>
    <xdr:clientData/>
  </xdr:twoCellAnchor>
  <xdr:twoCellAnchor>
    <xdr:from>
      <xdr:col>7</xdr:col>
      <xdr:colOff>480391</xdr:colOff>
      <xdr:row>93</xdr:row>
      <xdr:rowOff>140803</xdr:rowOff>
    </xdr:from>
    <xdr:to>
      <xdr:col>9</xdr:col>
      <xdr:colOff>417820</xdr:colOff>
      <xdr:row>99</xdr:row>
      <xdr:rowOff>123728</xdr:rowOff>
    </xdr:to>
    <xdr:cxnSp macro="">
      <xdr:nvCxnSpPr>
        <xdr:cNvPr id="137" name="直接连接符 136"/>
        <xdr:cNvCxnSpPr>
          <a:endCxn id="121" idx="1"/>
        </xdr:cNvCxnSpPr>
      </xdr:nvCxnSpPr>
      <xdr:spPr>
        <a:xfrm flipH="1">
          <a:off x="5292587" y="16399564"/>
          <a:ext cx="1312342" cy="1026534"/>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571501</xdr:colOff>
      <xdr:row>93</xdr:row>
      <xdr:rowOff>107676</xdr:rowOff>
    </xdr:from>
    <xdr:to>
      <xdr:col>5</xdr:col>
      <xdr:colOff>477380</xdr:colOff>
      <xdr:row>99</xdr:row>
      <xdr:rowOff>124239</xdr:rowOff>
    </xdr:to>
    <xdr:cxnSp macro="">
      <xdr:nvCxnSpPr>
        <xdr:cNvPr id="142" name="直接连接符 141"/>
        <xdr:cNvCxnSpPr>
          <a:stCxn id="131" idx="0"/>
        </xdr:cNvCxnSpPr>
      </xdr:nvCxnSpPr>
      <xdr:spPr>
        <a:xfrm flipH="1" flipV="1">
          <a:off x="2633871" y="16532089"/>
          <a:ext cx="1280792" cy="1060172"/>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356152</xdr:colOff>
      <xdr:row>31</xdr:row>
      <xdr:rowOff>57978</xdr:rowOff>
    </xdr:from>
    <xdr:to>
      <xdr:col>6</xdr:col>
      <xdr:colOff>91109</xdr:colOff>
      <xdr:row>38</xdr:row>
      <xdr:rowOff>33130</xdr:rowOff>
    </xdr:to>
    <xdr:sp macro="" textlink="">
      <xdr:nvSpPr>
        <xdr:cNvPr id="146" name="椭圆 145"/>
        <xdr:cNvSpPr/>
      </xdr:nvSpPr>
      <xdr:spPr>
        <a:xfrm>
          <a:off x="3105978" y="5532782"/>
          <a:ext cx="1109870" cy="1192696"/>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289890</xdr:colOff>
      <xdr:row>31</xdr:row>
      <xdr:rowOff>8282</xdr:rowOff>
    </xdr:from>
    <xdr:to>
      <xdr:col>6</xdr:col>
      <xdr:colOff>157370</xdr:colOff>
      <xdr:row>38</xdr:row>
      <xdr:rowOff>74543</xdr:rowOff>
    </xdr:to>
    <xdr:sp macro="" textlink="">
      <xdr:nvSpPr>
        <xdr:cNvPr id="147" name="椭圆 146"/>
        <xdr:cNvSpPr/>
      </xdr:nvSpPr>
      <xdr:spPr>
        <a:xfrm>
          <a:off x="3039716" y="5632173"/>
          <a:ext cx="1242393" cy="1283805"/>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256761</xdr:colOff>
      <xdr:row>30</xdr:row>
      <xdr:rowOff>132521</xdr:rowOff>
    </xdr:from>
    <xdr:to>
      <xdr:col>6</xdr:col>
      <xdr:colOff>215348</xdr:colOff>
      <xdr:row>38</xdr:row>
      <xdr:rowOff>140804</xdr:rowOff>
    </xdr:to>
    <xdr:sp macro="" textlink="">
      <xdr:nvSpPr>
        <xdr:cNvPr id="148" name="椭圆 147"/>
        <xdr:cNvSpPr/>
      </xdr:nvSpPr>
      <xdr:spPr>
        <a:xfrm>
          <a:off x="3006587" y="5433391"/>
          <a:ext cx="1333500" cy="1399761"/>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472108</xdr:colOff>
      <xdr:row>39</xdr:row>
      <xdr:rowOff>173933</xdr:rowOff>
    </xdr:from>
    <xdr:to>
      <xdr:col>6</xdr:col>
      <xdr:colOff>119867</xdr:colOff>
      <xdr:row>41</xdr:row>
      <xdr:rowOff>50075</xdr:rowOff>
    </xdr:to>
    <xdr:pic>
      <xdr:nvPicPr>
        <xdr:cNvPr id="150" name="图片 149"/>
        <xdr:cNvPicPr>
          <a:picLocks noChangeAspect="1"/>
        </xdr:cNvPicPr>
      </xdr:nvPicPr>
      <xdr:blipFill>
        <a:blip xmlns:r="http://schemas.openxmlformats.org/officeDocument/2006/relationships" r:embed="rId11"/>
        <a:stretch>
          <a:fillRect/>
        </a:stretch>
      </xdr:blipFill>
      <xdr:spPr>
        <a:xfrm>
          <a:off x="3909391" y="7040216"/>
          <a:ext cx="335215" cy="224011"/>
        </a:xfrm>
        <a:prstGeom prst="rect">
          <a:avLst/>
        </a:prstGeom>
      </xdr:spPr>
    </xdr:pic>
    <xdr:clientData/>
  </xdr:twoCellAnchor>
  <xdr:twoCellAnchor editAs="oneCell">
    <xdr:from>
      <xdr:col>6</xdr:col>
      <xdr:colOff>124239</xdr:colOff>
      <xdr:row>99</xdr:row>
      <xdr:rowOff>91109</xdr:rowOff>
    </xdr:from>
    <xdr:to>
      <xdr:col>7</xdr:col>
      <xdr:colOff>152271</xdr:colOff>
      <xdr:row>100</xdr:row>
      <xdr:rowOff>111485</xdr:rowOff>
    </xdr:to>
    <xdr:pic>
      <xdr:nvPicPr>
        <xdr:cNvPr id="151" name="图片 150"/>
        <xdr:cNvPicPr>
          <a:picLocks noChangeAspect="1"/>
        </xdr:cNvPicPr>
      </xdr:nvPicPr>
      <xdr:blipFill>
        <a:blip xmlns:r="http://schemas.openxmlformats.org/officeDocument/2006/relationships" r:embed="rId13"/>
        <a:stretch>
          <a:fillRect/>
        </a:stretch>
      </xdr:blipFill>
      <xdr:spPr>
        <a:xfrm>
          <a:off x="4248978" y="17393479"/>
          <a:ext cx="715489" cy="194311"/>
        </a:xfrm>
        <a:prstGeom prst="rect">
          <a:avLst/>
        </a:prstGeom>
      </xdr:spPr>
    </xdr:pic>
    <xdr:clientData/>
  </xdr:twoCellAnchor>
  <xdr:twoCellAnchor editAs="oneCell">
    <xdr:from>
      <xdr:col>7</xdr:col>
      <xdr:colOff>331304</xdr:colOff>
      <xdr:row>72</xdr:row>
      <xdr:rowOff>41413</xdr:rowOff>
    </xdr:from>
    <xdr:to>
      <xdr:col>7</xdr:col>
      <xdr:colOff>666519</xdr:colOff>
      <xdr:row>73</xdr:row>
      <xdr:rowOff>91489</xdr:rowOff>
    </xdr:to>
    <xdr:pic>
      <xdr:nvPicPr>
        <xdr:cNvPr id="152" name="图片 151"/>
        <xdr:cNvPicPr>
          <a:picLocks noChangeAspect="1"/>
        </xdr:cNvPicPr>
      </xdr:nvPicPr>
      <xdr:blipFill>
        <a:blip xmlns:r="http://schemas.openxmlformats.org/officeDocument/2006/relationships" r:embed="rId11"/>
        <a:stretch>
          <a:fillRect/>
        </a:stretch>
      </xdr:blipFill>
      <xdr:spPr>
        <a:xfrm>
          <a:off x="5143500" y="12647543"/>
          <a:ext cx="335215" cy="224011"/>
        </a:xfrm>
        <a:prstGeom prst="rect">
          <a:avLst/>
        </a:prstGeom>
      </xdr:spPr>
    </xdr:pic>
    <xdr:clientData/>
  </xdr:twoCellAnchor>
  <xdr:twoCellAnchor editAs="oneCell">
    <xdr:from>
      <xdr:col>7</xdr:col>
      <xdr:colOff>73907</xdr:colOff>
      <xdr:row>45</xdr:row>
      <xdr:rowOff>12106</xdr:rowOff>
    </xdr:from>
    <xdr:to>
      <xdr:col>7</xdr:col>
      <xdr:colOff>409122</xdr:colOff>
      <xdr:row>46</xdr:row>
      <xdr:rowOff>67597</xdr:rowOff>
    </xdr:to>
    <xdr:pic>
      <xdr:nvPicPr>
        <xdr:cNvPr id="77" name="图片 76"/>
        <xdr:cNvPicPr>
          <a:picLocks noChangeAspect="1"/>
        </xdr:cNvPicPr>
      </xdr:nvPicPr>
      <xdr:blipFill>
        <a:blip xmlns:r="http://schemas.openxmlformats.org/officeDocument/2006/relationships" r:embed="rId11"/>
        <a:stretch>
          <a:fillRect/>
        </a:stretch>
      </xdr:blipFill>
      <xdr:spPr>
        <a:xfrm>
          <a:off x="4886103" y="7921997"/>
          <a:ext cx="335215" cy="229426"/>
        </a:xfrm>
        <a:prstGeom prst="rect">
          <a:avLst/>
        </a:prstGeom>
      </xdr:spPr>
    </xdr:pic>
    <xdr:clientData/>
  </xdr:twoCellAnchor>
  <xdr:twoCellAnchor>
    <xdr:from>
      <xdr:col>10</xdr:col>
      <xdr:colOff>140804</xdr:colOff>
      <xdr:row>69</xdr:row>
      <xdr:rowOff>16565</xdr:rowOff>
    </xdr:from>
    <xdr:to>
      <xdr:col>11</xdr:col>
      <xdr:colOff>366472</xdr:colOff>
      <xdr:row>70</xdr:row>
      <xdr:rowOff>130292</xdr:rowOff>
    </xdr:to>
    <xdr:sp macro="" textlink="">
      <xdr:nvSpPr>
        <xdr:cNvPr id="155" name="线形标注 2 154"/>
        <xdr:cNvSpPr/>
      </xdr:nvSpPr>
      <xdr:spPr>
        <a:xfrm>
          <a:off x="7015369" y="12100891"/>
          <a:ext cx="913125" cy="287662"/>
        </a:xfrm>
        <a:prstGeom prst="borderCallout2">
          <a:avLst>
            <a:gd name="adj1" fmla="val 18750"/>
            <a:gd name="adj2" fmla="val -8333"/>
            <a:gd name="adj3" fmla="val 18750"/>
            <a:gd name="adj4" fmla="val -16667"/>
            <a:gd name="adj5" fmla="val 351484"/>
            <a:gd name="adj6" fmla="val -145570"/>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10</xdr:col>
      <xdr:colOff>207063</xdr:colOff>
      <xdr:row>90</xdr:row>
      <xdr:rowOff>115956</xdr:rowOff>
    </xdr:from>
    <xdr:to>
      <xdr:col>11</xdr:col>
      <xdr:colOff>432731</xdr:colOff>
      <xdr:row>92</xdr:row>
      <xdr:rowOff>55749</xdr:rowOff>
    </xdr:to>
    <xdr:sp macro="" textlink="">
      <xdr:nvSpPr>
        <xdr:cNvPr id="156" name="线形标注 2 155"/>
        <xdr:cNvSpPr/>
      </xdr:nvSpPr>
      <xdr:spPr>
        <a:xfrm>
          <a:off x="7081628" y="15852913"/>
          <a:ext cx="913125" cy="287662"/>
        </a:xfrm>
        <a:prstGeom prst="borderCallout2">
          <a:avLst>
            <a:gd name="adj1" fmla="val 18750"/>
            <a:gd name="adj2" fmla="val -8333"/>
            <a:gd name="adj3" fmla="val 18750"/>
            <a:gd name="adj4" fmla="val -16667"/>
            <a:gd name="adj5" fmla="val 118262"/>
            <a:gd name="adj6" fmla="val -503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xdr:from>
      <xdr:col>13</xdr:col>
      <xdr:colOff>372717</xdr:colOff>
      <xdr:row>17</xdr:row>
      <xdr:rowOff>24848</xdr:rowOff>
    </xdr:from>
    <xdr:to>
      <xdr:col>14</xdr:col>
      <xdr:colOff>598386</xdr:colOff>
      <xdr:row>18</xdr:row>
      <xdr:rowOff>154823</xdr:rowOff>
    </xdr:to>
    <xdr:sp macro="" textlink="">
      <xdr:nvSpPr>
        <xdr:cNvPr id="157" name="线形标注 2 156"/>
        <xdr:cNvSpPr/>
      </xdr:nvSpPr>
      <xdr:spPr>
        <a:xfrm>
          <a:off x="9309652" y="3064565"/>
          <a:ext cx="913125" cy="303910"/>
        </a:xfrm>
        <a:prstGeom prst="borderCallout2">
          <a:avLst>
            <a:gd name="adj1" fmla="val 18750"/>
            <a:gd name="adj2" fmla="val -8333"/>
            <a:gd name="adj3" fmla="val 18750"/>
            <a:gd name="adj4" fmla="val -16667"/>
            <a:gd name="adj5" fmla="val 1431582"/>
            <a:gd name="adj6" fmla="val -55056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13</xdr:col>
      <xdr:colOff>384824</xdr:colOff>
      <xdr:row>21</xdr:row>
      <xdr:rowOff>155777</xdr:rowOff>
    </xdr:from>
    <xdr:to>
      <xdr:col>14</xdr:col>
      <xdr:colOff>654327</xdr:colOff>
      <xdr:row>23</xdr:row>
      <xdr:rowOff>111816</xdr:rowOff>
    </xdr:to>
    <xdr:sp macro="" textlink="">
      <xdr:nvSpPr>
        <xdr:cNvPr id="94" name="线形标注 2 93"/>
        <xdr:cNvSpPr/>
      </xdr:nvSpPr>
      <xdr:spPr>
        <a:xfrm>
          <a:off x="9321759" y="3891234"/>
          <a:ext cx="956959" cy="303908"/>
        </a:xfrm>
        <a:prstGeom prst="borderCallout2">
          <a:avLst>
            <a:gd name="adj1" fmla="val 18750"/>
            <a:gd name="adj2" fmla="val -8333"/>
            <a:gd name="adj3" fmla="val 18750"/>
            <a:gd name="adj4" fmla="val -16667"/>
            <a:gd name="adj5" fmla="val 1331840"/>
            <a:gd name="adj6" fmla="val -492561"/>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迫击炮等武器</a:t>
          </a:r>
        </a:p>
      </xdr:txBody>
    </xdr:sp>
    <xdr:clientData/>
  </xdr:twoCellAnchor>
  <xdr:twoCellAnchor>
    <xdr:from>
      <xdr:col>10</xdr:col>
      <xdr:colOff>124240</xdr:colOff>
      <xdr:row>62</xdr:row>
      <xdr:rowOff>132521</xdr:rowOff>
    </xdr:from>
    <xdr:to>
      <xdr:col>11</xdr:col>
      <xdr:colOff>349908</xdr:colOff>
      <xdr:row>64</xdr:row>
      <xdr:rowOff>72314</xdr:rowOff>
    </xdr:to>
    <xdr:sp macro="" textlink="">
      <xdr:nvSpPr>
        <xdr:cNvPr id="158" name="线形标注 2 157"/>
        <xdr:cNvSpPr/>
      </xdr:nvSpPr>
      <xdr:spPr>
        <a:xfrm>
          <a:off x="6998805" y="10999304"/>
          <a:ext cx="913125" cy="287662"/>
        </a:xfrm>
        <a:prstGeom prst="borderCallout2">
          <a:avLst>
            <a:gd name="adj1" fmla="val 18750"/>
            <a:gd name="adj2" fmla="val -8333"/>
            <a:gd name="adj3" fmla="val 18750"/>
            <a:gd name="adj4" fmla="val -16667"/>
            <a:gd name="adj5" fmla="val 492569"/>
            <a:gd name="adj6" fmla="val -20906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xdr:from>
      <xdr:col>10</xdr:col>
      <xdr:colOff>198783</xdr:colOff>
      <xdr:row>85</xdr:row>
      <xdr:rowOff>173933</xdr:rowOff>
    </xdr:from>
    <xdr:to>
      <xdr:col>11</xdr:col>
      <xdr:colOff>424451</xdr:colOff>
      <xdr:row>87</xdr:row>
      <xdr:rowOff>113726</xdr:rowOff>
    </xdr:to>
    <xdr:sp macro="" textlink="">
      <xdr:nvSpPr>
        <xdr:cNvPr id="159" name="线形标注 2 158"/>
        <xdr:cNvSpPr/>
      </xdr:nvSpPr>
      <xdr:spPr>
        <a:xfrm>
          <a:off x="7073348" y="15041216"/>
          <a:ext cx="913125" cy="287662"/>
        </a:xfrm>
        <a:prstGeom prst="borderCallout2">
          <a:avLst>
            <a:gd name="adj1" fmla="val 18750"/>
            <a:gd name="adj2" fmla="val -8333"/>
            <a:gd name="adj3" fmla="val 18750"/>
            <a:gd name="adj4" fmla="val -16667"/>
            <a:gd name="adj5" fmla="val 826566"/>
            <a:gd name="adj6" fmla="val -29523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twoCellAnchor>
    <xdr:from>
      <xdr:col>10</xdr:col>
      <xdr:colOff>140805</xdr:colOff>
      <xdr:row>65</xdr:row>
      <xdr:rowOff>173934</xdr:rowOff>
    </xdr:from>
    <xdr:to>
      <xdr:col>11</xdr:col>
      <xdr:colOff>366473</xdr:colOff>
      <xdr:row>67</xdr:row>
      <xdr:rowOff>113726</xdr:rowOff>
    </xdr:to>
    <xdr:sp macro="" textlink="">
      <xdr:nvSpPr>
        <xdr:cNvPr id="160" name="线形标注 2 159"/>
        <xdr:cNvSpPr/>
      </xdr:nvSpPr>
      <xdr:spPr>
        <a:xfrm>
          <a:off x="7015370" y="11562521"/>
          <a:ext cx="913125" cy="287662"/>
        </a:xfrm>
        <a:prstGeom prst="borderCallout2">
          <a:avLst>
            <a:gd name="adj1" fmla="val 18750"/>
            <a:gd name="adj2" fmla="val -8333"/>
            <a:gd name="adj3" fmla="val 18750"/>
            <a:gd name="adj4" fmla="val -16667"/>
            <a:gd name="adj5" fmla="val 429225"/>
            <a:gd name="adj6" fmla="val -180038"/>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机枪</a:t>
          </a:r>
        </a:p>
      </xdr:txBody>
    </xdr:sp>
    <xdr:clientData/>
  </xdr:twoCellAnchor>
  <xdr:twoCellAnchor editAs="oneCell">
    <xdr:from>
      <xdr:col>8</xdr:col>
      <xdr:colOff>654325</xdr:colOff>
      <xdr:row>83</xdr:row>
      <xdr:rowOff>124239</xdr:rowOff>
    </xdr:from>
    <xdr:to>
      <xdr:col>9</xdr:col>
      <xdr:colOff>233907</xdr:colOff>
      <xdr:row>85</xdr:row>
      <xdr:rowOff>41786</xdr:rowOff>
    </xdr:to>
    <xdr:pic>
      <xdr:nvPicPr>
        <xdr:cNvPr id="162" name="图片 161"/>
        <xdr:cNvPicPr>
          <a:picLocks noChangeAspect="1"/>
        </xdr:cNvPicPr>
      </xdr:nvPicPr>
      <xdr:blipFill>
        <a:blip xmlns:r="http://schemas.openxmlformats.org/officeDocument/2006/relationships" r:embed="rId12"/>
        <a:stretch>
          <a:fillRect/>
        </a:stretch>
      </xdr:blipFill>
      <xdr:spPr>
        <a:xfrm>
          <a:off x="6153977" y="14643652"/>
          <a:ext cx="267039" cy="265417"/>
        </a:xfrm>
        <a:prstGeom prst="rect">
          <a:avLst/>
        </a:prstGeom>
      </xdr:spPr>
    </xdr:pic>
    <xdr:clientData/>
  </xdr:twoCellAnchor>
  <xdr:twoCellAnchor>
    <xdr:from>
      <xdr:col>10</xdr:col>
      <xdr:colOff>207066</xdr:colOff>
      <xdr:row>81</xdr:row>
      <xdr:rowOff>16566</xdr:rowOff>
    </xdr:from>
    <xdr:to>
      <xdr:col>11</xdr:col>
      <xdr:colOff>432734</xdr:colOff>
      <xdr:row>82</xdr:row>
      <xdr:rowOff>130293</xdr:rowOff>
    </xdr:to>
    <xdr:sp macro="" textlink="">
      <xdr:nvSpPr>
        <xdr:cNvPr id="163" name="线形标注 2 162"/>
        <xdr:cNvSpPr/>
      </xdr:nvSpPr>
      <xdr:spPr>
        <a:xfrm>
          <a:off x="7081631" y="14188109"/>
          <a:ext cx="913125" cy="287662"/>
        </a:xfrm>
        <a:prstGeom prst="borderCallout2">
          <a:avLst>
            <a:gd name="adj1" fmla="val 18750"/>
            <a:gd name="adj2" fmla="val -8333"/>
            <a:gd name="adj3" fmla="val 18750"/>
            <a:gd name="adj4" fmla="val -16667"/>
            <a:gd name="adj5" fmla="val 181606"/>
            <a:gd name="adj6" fmla="val -7935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a:t>
          </a:r>
        </a:p>
      </xdr:txBody>
    </xdr:sp>
    <xdr:clientData/>
  </xdr:twoCellAnchor>
  <xdr:twoCellAnchor>
    <xdr:from>
      <xdr:col>5</xdr:col>
      <xdr:colOff>496956</xdr:colOff>
      <xdr:row>46</xdr:row>
      <xdr:rowOff>99391</xdr:rowOff>
    </xdr:from>
    <xdr:to>
      <xdr:col>6</xdr:col>
      <xdr:colOff>140804</xdr:colOff>
      <xdr:row>60</xdr:row>
      <xdr:rowOff>66261</xdr:rowOff>
    </xdr:to>
    <xdr:cxnSp macro="">
      <xdr:nvCxnSpPr>
        <xdr:cNvPr id="191" name="直接箭头连接符 190"/>
        <xdr:cNvCxnSpPr/>
      </xdr:nvCxnSpPr>
      <xdr:spPr>
        <a:xfrm>
          <a:off x="3934239" y="8332304"/>
          <a:ext cx="331304" cy="2418522"/>
        </a:xfrm>
        <a:prstGeom prst="straightConnector1">
          <a:avLst/>
        </a:prstGeom>
        <a:ln w="3810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165653</xdr:colOff>
      <xdr:row>38</xdr:row>
      <xdr:rowOff>99391</xdr:rowOff>
    </xdr:from>
    <xdr:to>
      <xdr:col>6</xdr:col>
      <xdr:colOff>372718</xdr:colOff>
      <xdr:row>51</xdr:row>
      <xdr:rowOff>157369</xdr:rowOff>
    </xdr:to>
    <xdr:sp macro="" textlink="">
      <xdr:nvSpPr>
        <xdr:cNvPr id="195" name="矩形 194"/>
        <xdr:cNvSpPr/>
      </xdr:nvSpPr>
      <xdr:spPr>
        <a:xfrm>
          <a:off x="2915479" y="6940826"/>
          <a:ext cx="1581978" cy="2319130"/>
        </a:xfrm>
        <a:prstGeom prst="rect">
          <a:avLst/>
        </a:prstGeom>
        <a:noFill/>
        <a:ln w="19050">
          <a:solidFill>
            <a:srgbClr val="00B0F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3</xdr:col>
      <xdr:colOff>546653</xdr:colOff>
      <xdr:row>103</xdr:row>
      <xdr:rowOff>28058</xdr:rowOff>
    </xdr:from>
    <xdr:to>
      <xdr:col>9</xdr:col>
      <xdr:colOff>521805</xdr:colOff>
      <xdr:row>146</xdr:row>
      <xdr:rowOff>36738</xdr:rowOff>
    </xdr:to>
    <xdr:pic>
      <xdr:nvPicPr>
        <xdr:cNvPr id="199" name="图片 198"/>
        <xdr:cNvPicPr>
          <a:picLocks noChangeAspect="1"/>
        </xdr:cNvPicPr>
      </xdr:nvPicPr>
      <xdr:blipFill>
        <a:blip xmlns:r="http://schemas.openxmlformats.org/officeDocument/2006/relationships" r:embed="rId17">
          <a:extLst>
            <a:ext uri="{BEBA8EAE-BF5A-486C-A8C5-ECC9F3942E4B}">
              <a14:imgProps xmlns:a14="http://schemas.microsoft.com/office/drawing/2010/main">
                <a14:imgLayer r:embed="rId18">
                  <a14:imgEffect>
                    <a14:saturation sat="50000"/>
                  </a14:imgEffect>
                </a14:imgLayer>
              </a14:imgProps>
            </a:ext>
          </a:extLst>
        </a:blip>
        <a:stretch>
          <a:fillRect/>
        </a:stretch>
      </xdr:blipFill>
      <xdr:spPr>
        <a:xfrm>
          <a:off x="2609023" y="18191819"/>
          <a:ext cx="4099891" cy="7504441"/>
        </a:xfrm>
        <a:prstGeom prst="rect">
          <a:avLst/>
        </a:prstGeom>
      </xdr:spPr>
    </xdr:pic>
    <xdr:clientData/>
  </xdr:twoCellAnchor>
  <xdr:twoCellAnchor editAs="oneCell">
    <xdr:from>
      <xdr:col>10</xdr:col>
      <xdr:colOff>447260</xdr:colOff>
      <xdr:row>103</xdr:row>
      <xdr:rowOff>8282</xdr:rowOff>
    </xdr:from>
    <xdr:to>
      <xdr:col>16</xdr:col>
      <xdr:colOff>319543</xdr:colOff>
      <xdr:row>146</xdr:row>
      <xdr:rowOff>33130</xdr:rowOff>
    </xdr:to>
    <xdr:pic>
      <xdr:nvPicPr>
        <xdr:cNvPr id="201" name="图片 200"/>
        <xdr:cNvPicPr>
          <a:picLocks noChangeAspect="1"/>
        </xdr:cNvPicPr>
      </xdr:nvPicPr>
      <xdr:blipFill>
        <a:blip xmlns:r="http://schemas.openxmlformats.org/officeDocument/2006/relationships" r:embed="rId19">
          <a:extLst>
            <a:ext uri="{BEBA8EAE-BF5A-486C-A8C5-ECC9F3942E4B}">
              <a14:imgProps xmlns:a14="http://schemas.microsoft.com/office/drawing/2010/main">
                <a14:imgLayer r:embed="rId20">
                  <a14:imgEffect>
                    <a14:saturation sat="50000"/>
                  </a14:imgEffect>
                </a14:imgLayer>
              </a14:imgProps>
            </a:ext>
          </a:extLst>
        </a:blip>
        <a:stretch>
          <a:fillRect/>
        </a:stretch>
      </xdr:blipFill>
      <xdr:spPr>
        <a:xfrm>
          <a:off x="7321825" y="18172043"/>
          <a:ext cx="3997022" cy="7520609"/>
        </a:xfrm>
        <a:prstGeom prst="rect">
          <a:avLst/>
        </a:prstGeom>
      </xdr:spPr>
    </xdr:pic>
    <xdr:clientData/>
  </xdr:twoCellAnchor>
  <xdr:twoCellAnchor editAs="oneCell">
    <xdr:from>
      <xdr:col>7</xdr:col>
      <xdr:colOff>16563</xdr:colOff>
      <xdr:row>40</xdr:row>
      <xdr:rowOff>16566</xdr:rowOff>
    </xdr:from>
    <xdr:to>
      <xdr:col>7</xdr:col>
      <xdr:colOff>302170</xdr:colOff>
      <xdr:row>42</xdr:row>
      <xdr:rowOff>66097</xdr:rowOff>
    </xdr:to>
    <xdr:pic>
      <xdr:nvPicPr>
        <xdr:cNvPr id="204" name="图片 203"/>
        <xdr:cNvPicPr>
          <a:picLocks noChangeAspect="1"/>
        </xdr:cNvPicPr>
      </xdr:nvPicPr>
      <xdr:blipFill>
        <a:blip xmlns:r="http://schemas.openxmlformats.org/officeDocument/2006/relationships" r:embed="rId21"/>
        <a:stretch>
          <a:fillRect/>
        </a:stretch>
      </xdr:blipFill>
      <xdr:spPr>
        <a:xfrm>
          <a:off x="4828759" y="7205870"/>
          <a:ext cx="285607" cy="397401"/>
        </a:xfrm>
        <a:prstGeom prst="rect">
          <a:avLst/>
        </a:prstGeom>
      </xdr:spPr>
    </xdr:pic>
    <xdr:clientData/>
  </xdr:twoCellAnchor>
  <xdr:twoCellAnchor>
    <xdr:from>
      <xdr:col>13</xdr:col>
      <xdr:colOff>372718</xdr:colOff>
      <xdr:row>19</xdr:row>
      <xdr:rowOff>74544</xdr:rowOff>
    </xdr:from>
    <xdr:to>
      <xdr:col>14</xdr:col>
      <xdr:colOff>642221</xdr:colOff>
      <xdr:row>21</xdr:row>
      <xdr:rowOff>30584</xdr:rowOff>
    </xdr:to>
    <xdr:sp macro="" textlink="">
      <xdr:nvSpPr>
        <xdr:cNvPr id="205" name="线形标注 2 204"/>
        <xdr:cNvSpPr/>
      </xdr:nvSpPr>
      <xdr:spPr>
        <a:xfrm>
          <a:off x="9309653" y="3611218"/>
          <a:ext cx="956959" cy="303909"/>
        </a:xfrm>
        <a:prstGeom prst="borderCallout2">
          <a:avLst>
            <a:gd name="adj1" fmla="val 18750"/>
            <a:gd name="adj2" fmla="val -8333"/>
            <a:gd name="adj3" fmla="val 18750"/>
            <a:gd name="adj4" fmla="val -16667"/>
            <a:gd name="adj5" fmla="val 1195572"/>
            <a:gd name="adj6" fmla="val -44409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游荡僵尸</a:t>
          </a:r>
        </a:p>
      </xdr:txBody>
    </xdr:sp>
    <xdr:clientData/>
  </xdr:twoCellAnchor>
  <xdr:twoCellAnchor editAs="oneCell">
    <xdr:from>
      <xdr:col>9</xdr:col>
      <xdr:colOff>66261</xdr:colOff>
      <xdr:row>73</xdr:row>
      <xdr:rowOff>66261</xdr:rowOff>
    </xdr:from>
    <xdr:to>
      <xdr:col>9</xdr:col>
      <xdr:colOff>351868</xdr:colOff>
      <xdr:row>75</xdr:row>
      <xdr:rowOff>115793</xdr:rowOff>
    </xdr:to>
    <xdr:pic>
      <xdr:nvPicPr>
        <xdr:cNvPr id="207" name="图片 206"/>
        <xdr:cNvPicPr>
          <a:picLocks noChangeAspect="1"/>
        </xdr:cNvPicPr>
      </xdr:nvPicPr>
      <xdr:blipFill>
        <a:blip xmlns:r="http://schemas.openxmlformats.org/officeDocument/2006/relationships" r:embed="rId21"/>
        <a:stretch>
          <a:fillRect/>
        </a:stretch>
      </xdr:blipFill>
      <xdr:spPr>
        <a:xfrm>
          <a:off x="6253370" y="13028544"/>
          <a:ext cx="285607" cy="397401"/>
        </a:xfrm>
        <a:prstGeom prst="rect">
          <a:avLst/>
        </a:prstGeom>
      </xdr:spPr>
    </xdr:pic>
    <xdr:clientData/>
  </xdr:twoCellAnchor>
  <xdr:oneCellAnchor>
    <xdr:from>
      <xdr:col>4</xdr:col>
      <xdr:colOff>662609</xdr:colOff>
      <xdr:row>31</xdr:row>
      <xdr:rowOff>66262</xdr:rowOff>
    </xdr:from>
    <xdr:ext cx="545021" cy="209032"/>
    <xdr:sp macro="" textlink="">
      <xdr:nvSpPr>
        <xdr:cNvPr id="209" name="文本框 208"/>
        <xdr:cNvSpPr txBox="1"/>
      </xdr:nvSpPr>
      <xdr:spPr>
        <a:xfrm>
          <a:off x="3412435" y="5690153"/>
          <a:ext cx="545021"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末日庄园</a:t>
          </a:r>
        </a:p>
      </xdr:txBody>
    </xdr:sp>
    <xdr:clientData/>
  </xdr:oneCellAnchor>
  <xdr:twoCellAnchor editAs="oneCell">
    <xdr:from>
      <xdr:col>16</xdr:col>
      <xdr:colOff>414132</xdr:colOff>
      <xdr:row>16</xdr:row>
      <xdr:rowOff>35499</xdr:rowOff>
    </xdr:from>
    <xdr:to>
      <xdr:col>28</xdr:col>
      <xdr:colOff>382051</xdr:colOff>
      <xdr:row>48</xdr:row>
      <xdr:rowOff>13904</xdr:rowOff>
    </xdr:to>
    <xdr:pic>
      <xdr:nvPicPr>
        <xdr:cNvPr id="134" name="图片 133" descr="https://timgsa.baidu.com/timg?image&amp;quality=80&amp;size=b9999_10000&amp;sec=1532962071424&amp;di=28dd653fca56bac25ea1b7c2ef0fcbc7&amp;imgtype=0&amp;src=http%3A%2F%2Fwww.worldwayhk.com%2FKindEditor%2Fattached%2Fimage%2F20170718%2F20170718134850_9585.jpg"/>
        <xdr:cNvPicPr>
          <a:picLocks noChangeAspect="1" noChangeArrowheads="1"/>
        </xdr:cNvPicPr>
      </xdr:nvPicPr>
      <xdr:blipFill>
        <a:blip xmlns:r="http://schemas.openxmlformats.org/officeDocument/2006/relationships" r:embed="rId22">
          <a:duotone>
            <a:prstClr val="black"/>
            <a:schemeClr val="accent2">
              <a:tint val="45000"/>
              <a:satMod val="400000"/>
            </a:schemeClr>
          </a:duotone>
          <a:extLst>
            <a:ext uri="{BEBA8EAE-BF5A-486C-A8C5-ECC9F3942E4B}">
              <a14:imgProps xmlns:a14="http://schemas.microsoft.com/office/drawing/2010/main">
                <a14:imgLayer r:embed="rId23">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11299846" y="3056285"/>
          <a:ext cx="8132205" cy="5638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149086</xdr:colOff>
      <xdr:row>71</xdr:row>
      <xdr:rowOff>115956</xdr:rowOff>
    </xdr:from>
    <xdr:to>
      <xdr:col>11</xdr:col>
      <xdr:colOff>374754</xdr:colOff>
      <xdr:row>73</xdr:row>
      <xdr:rowOff>55748</xdr:rowOff>
    </xdr:to>
    <xdr:sp macro="" textlink="">
      <xdr:nvSpPr>
        <xdr:cNvPr id="135" name="线形标注 2 134"/>
        <xdr:cNvSpPr/>
      </xdr:nvSpPr>
      <xdr:spPr>
        <a:xfrm>
          <a:off x="7023651" y="12730369"/>
          <a:ext cx="913125" cy="287662"/>
        </a:xfrm>
        <a:prstGeom prst="borderCallout2">
          <a:avLst>
            <a:gd name="adj1" fmla="val 18750"/>
            <a:gd name="adj2" fmla="val -8333"/>
            <a:gd name="adj3" fmla="val 18750"/>
            <a:gd name="adj4" fmla="val -16667"/>
            <a:gd name="adj5" fmla="val 124021"/>
            <a:gd name="adj6" fmla="val -60306"/>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游荡的僵尸</a:t>
          </a:r>
        </a:p>
      </xdr:txBody>
    </xdr:sp>
    <xdr:clientData/>
  </xdr:twoCellAnchor>
  <xdr:twoCellAnchor editAs="oneCell">
    <xdr:from>
      <xdr:col>16</xdr:col>
      <xdr:colOff>459504</xdr:colOff>
      <xdr:row>50</xdr:row>
      <xdr:rowOff>114091</xdr:rowOff>
    </xdr:from>
    <xdr:to>
      <xdr:col>28</xdr:col>
      <xdr:colOff>443820</xdr:colOff>
      <xdr:row>77</xdr:row>
      <xdr:rowOff>149474</xdr:rowOff>
    </xdr:to>
    <xdr:pic>
      <xdr:nvPicPr>
        <xdr:cNvPr id="8" name="图片 7"/>
        <xdr:cNvPicPr>
          <a:picLocks noChangeAspect="1"/>
        </xdr:cNvPicPr>
      </xdr:nvPicPr>
      <xdr:blipFill>
        <a:blip xmlns:r="http://schemas.openxmlformats.org/officeDocument/2006/relationships" r:embed="rId24"/>
        <a:stretch>
          <a:fillRect/>
        </a:stretch>
      </xdr:blipFill>
      <xdr:spPr>
        <a:xfrm>
          <a:off x="11345218" y="9149234"/>
          <a:ext cx="8148602" cy="483870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6</xdr:row>
      <xdr:rowOff>28575</xdr:rowOff>
    </xdr:from>
    <xdr:to>
      <xdr:col>16</xdr:col>
      <xdr:colOff>264144</xdr:colOff>
      <xdr:row>43</xdr:row>
      <xdr:rowOff>141577</xdr:rowOff>
    </xdr:to>
    <xdr:pic>
      <xdr:nvPicPr>
        <xdr:cNvPr id="2" name="图片 1"/>
        <xdr:cNvPicPr>
          <a:picLocks noChangeAspect="1"/>
        </xdr:cNvPicPr>
      </xdr:nvPicPr>
      <xdr:blipFill>
        <a:blip xmlns:r="http://schemas.openxmlformats.org/officeDocument/2006/relationships" r:embed="rId1"/>
        <a:stretch>
          <a:fillRect/>
        </a:stretch>
      </xdr:blipFill>
      <xdr:spPr>
        <a:xfrm>
          <a:off x="0" y="1057275"/>
          <a:ext cx="11236944" cy="64566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114300</xdr:colOff>
      <xdr:row>2</xdr:row>
      <xdr:rowOff>9525</xdr:rowOff>
    </xdr:from>
    <xdr:to>
      <xdr:col>19</xdr:col>
      <xdr:colOff>380109</xdr:colOff>
      <xdr:row>23</xdr:row>
      <xdr:rowOff>37646</xdr:rowOff>
    </xdr:to>
    <xdr:pic>
      <xdr:nvPicPr>
        <xdr:cNvPr id="2" name="图片 1"/>
        <xdr:cNvPicPr>
          <a:picLocks noChangeAspect="1"/>
        </xdr:cNvPicPr>
      </xdr:nvPicPr>
      <xdr:blipFill>
        <a:blip xmlns:r="http://schemas.openxmlformats.org/officeDocument/2006/relationships" r:embed="rId1"/>
        <a:stretch>
          <a:fillRect/>
        </a:stretch>
      </xdr:blipFill>
      <xdr:spPr>
        <a:xfrm>
          <a:off x="6286500" y="352425"/>
          <a:ext cx="7123809" cy="36285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4</xdr:col>
      <xdr:colOff>47625</xdr:colOff>
      <xdr:row>146</xdr:row>
      <xdr:rowOff>114300</xdr:rowOff>
    </xdr:from>
    <xdr:to>
      <xdr:col>5</xdr:col>
      <xdr:colOff>276225</xdr:colOff>
      <xdr:row>148</xdr:row>
      <xdr:rowOff>19050</xdr:rowOff>
    </xdr:to>
    <xdr:sp macro="" textlink="">
      <xdr:nvSpPr>
        <xdr:cNvPr id="2" name="圆角矩形 1"/>
        <xdr:cNvSpPr/>
      </xdr:nvSpPr>
      <xdr:spPr>
        <a:xfrm>
          <a:off x="733425" y="7239000"/>
          <a:ext cx="914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6</xdr:col>
      <xdr:colOff>161925</xdr:colOff>
      <xdr:row>143</xdr:row>
      <xdr:rowOff>47625</xdr:rowOff>
    </xdr:from>
    <xdr:to>
      <xdr:col>8</xdr:col>
      <xdr:colOff>85725</xdr:colOff>
      <xdr:row>144</xdr:row>
      <xdr:rowOff>123825</xdr:rowOff>
    </xdr:to>
    <xdr:sp macro="" textlink="">
      <xdr:nvSpPr>
        <xdr:cNvPr id="3" name="圆角矩形 2"/>
        <xdr:cNvSpPr/>
      </xdr:nvSpPr>
      <xdr:spPr>
        <a:xfrm>
          <a:off x="221932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6</xdr:col>
      <xdr:colOff>171450</xdr:colOff>
      <xdr:row>146</xdr:row>
      <xdr:rowOff>114300</xdr:rowOff>
    </xdr:from>
    <xdr:to>
      <xdr:col>8</xdr:col>
      <xdr:colOff>182217</xdr:colOff>
      <xdr:row>148</xdr:row>
      <xdr:rowOff>19050</xdr:rowOff>
    </xdr:to>
    <xdr:sp macro="" textlink="">
      <xdr:nvSpPr>
        <xdr:cNvPr id="4" name="圆角矩形 3"/>
        <xdr:cNvSpPr/>
      </xdr:nvSpPr>
      <xdr:spPr>
        <a:xfrm>
          <a:off x="2228850" y="7239000"/>
          <a:ext cx="1382367"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6</xdr:col>
      <xdr:colOff>197540</xdr:colOff>
      <xdr:row>152</xdr:row>
      <xdr:rowOff>63361</xdr:rowOff>
    </xdr:from>
    <xdr:to>
      <xdr:col>8</xdr:col>
      <xdr:colOff>111815</xdr:colOff>
      <xdr:row>153</xdr:row>
      <xdr:rowOff>175176</xdr:rowOff>
    </xdr:to>
    <xdr:sp macro="" textlink="">
      <xdr:nvSpPr>
        <xdr:cNvPr id="5" name="圆角矩形 4"/>
        <xdr:cNvSpPr/>
      </xdr:nvSpPr>
      <xdr:spPr>
        <a:xfrm>
          <a:off x="2254940" y="8445361"/>
          <a:ext cx="128587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8</xdr:col>
      <xdr:colOff>515178</xdr:colOff>
      <xdr:row>150</xdr:row>
      <xdr:rowOff>10354</xdr:rowOff>
    </xdr:from>
    <xdr:to>
      <xdr:col>10</xdr:col>
      <xdr:colOff>448503</xdr:colOff>
      <xdr:row>151</xdr:row>
      <xdr:rowOff>122169</xdr:rowOff>
    </xdr:to>
    <xdr:sp macro="" textlink="">
      <xdr:nvSpPr>
        <xdr:cNvPr id="6" name="圆角矩形 5"/>
        <xdr:cNvSpPr/>
      </xdr:nvSpPr>
      <xdr:spPr>
        <a:xfrm>
          <a:off x="3944178" y="7973254"/>
          <a:ext cx="130492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8</xdr:col>
      <xdr:colOff>515179</xdr:colOff>
      <xdr:row>152</xdr:row>
      <xdr:rowOff>61291</xdr:rowOff>
    </xdr:from>
    <xdr:to>
      <xdr:col>10</xdr:col>
      <xdr:colOff>438979</xdr:colOff>
      <xdr:row>153</xdr:row>
      <xdr:rowOff>173107</xdr:rowOff>
    </xdr:to>
    <xdr:sp macro="" textlink="">
      <xdr:nvSpPr>
        <xdr:cNvPr id="7" name="圆角矩形 6"/>
        <xdr:cNvSpPr/>
      </xdr:nvSpPr>
      <xdr:spPr>
        <a:xfrm>
          <a:off x="3944179" y="8443291"/>
          <a:ext cx="1295400" cy="321366"/>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8</xdr:col>
      <xdr:colOff>457200</xdr:colOff>
      <xdr:row>146</xdr:row>
      <xdr:rowOff>123825</xdr:rowOff>
    </xdr:from>
    <xdr:to>
      <xdr:col>10</xdr:col>
      <xdr:colOff>662608</xdr:colOff>
      <xdr:row>148</xdr:row>
      <xdr:rowOff>28575</xdr:rowOff>
    </xdr:to>
    <xdr:sp macro="" textlink="">
      <xdr:nvSpPr>
        <xdr:cNvPr id="8" name="圆角矩形 7"/>
        <xdr:cNvSpPr/>
      </xdr:nvSpPr>
      <xdr:spPr>
        <a:xfrm>
          <a:off x="3886200" y="7248525"/>
          <a:ext cx="1577008"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8</xdr:col>
      <xdr:colOff>447675</xdr:colOff>
      <xdr:row>143</xdr:row>
      <xdr:rowOff>47625</xdr:rowOff>
    </xdr:from>
    <xdr:to>
      <xdr:col>10</xdr:col>
      <xdr:colOff>371475</xdr:colOff>
      <xdr:row>144</xdr:row>
      <xdr:rowOff>123825</xdr:rowOff>
    </xdr:to>
    <xdr:sp macro="" textlink="">
      <xdr:nvSpPr>
        <xdr:cNvPr id="9" name="圆角矩形 8"/>
        <xdr:cNvSpPr/>
      </xdr:nvSpPr>
      <xdr:spPr>
        <a:xfrm>
          <a:off x="387667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11</xdr:col>
      <xdr:colOff>511866</xdr:colOff>
      <xdr:row>146</xdr:row>
      <xdr:rowOff>122582</xdr:rowOff>
    </xdr:from>
    <xdr:to>
      <xdr:col>13</xdr:col>
      <xdr:colOff>435666</xdr:colOff>
      <xdr:row>148</xdr:row>
      <xdr:rowOff>27332</xdr:rowOff>
    </xdr:to>
    <xdr:sp macro="" textlink="">
      <xdr:nvSpPr>
        <xdr:cNvPr id="10" name="圆角矩形 9"/>
        <xdr:cNvSpPr/>
      </xdr:nvSpPr>
      <xdr:spPr>
        <a:xfrm>
          <a:off x="5998266" y="7247282"/>
          <a:ext cx="1295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5</xdr:col>
      <xdr:colOff>276225</xdr:colOff>
      <xdr:row>144</xdr:row>
      <xdr:rowOff>0</xdr:rowOff>
    </xdr:from>
    <xdr:to>
      <xdr:col>6</xdr:col>
      <xdr:colOff>161925</xdr:colOff>
      <xdr:row>147</xdr:row>
      <xdr:rowOff>66675</xdr:rowOff>
    </xdr:to>
    <xdr:cxnSp macro="">
      <xdr:nvCxnSpPr>
        <xdr:cNvPr id="11" name="肘形连接符 10"/>
        <xdr:cNvCxnSpPr>
          <a:stCxn id="2" idx="3"/>
          <a:endCxn id="3" idx="1"/>
        </xdr:cNvCxnSpPr>
      </xdr:nvCxnSpPr>
      <xdr:spPr>
        <a:xfrm flipV="1">
          <a:off x="1647825" y="6705600"/>
          <a:ext cx="571500" cy="6953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409576</xdr:colOff>
      <xdr:row>143</xdr:row>
      <xdr:rowOff>47625</xdr:rowOff>
    </xdr:from>
    <xdr:to>
      <xdr:col>13</xdr:col>
      <xdr:colOff>435666</xdr:colOff>
      <xdr:row>147</xdr:row>
      <xdr:rowOff>74957</xdr:rowOff>
    </xdr:to>
    <xdr:cxnSp macro="">
      <xdr:nvCxnSpPr>
        <xdr:cNvPr id="12" name="肘形连接符 11"/>
        <xdr:cNvCxnSpPr>
          <a:stCxn id="10" idx="3"/>
          <a:endCxn id="9" idx="0"/>
        </xdr:cNvCxnSpPr>
      </xdr:nvCxnSpPr>
      <xdr:spPr>
        <a:xfrm flipH="1" flipV="1">
          <a:off x="4524376" y="6543675"/>
          <a:ext cx="2769290" cy="865532"/>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276225</xdr:colOff>
      <xdr:row>147</xdr:row>
      <xdr:rowOff>66675</xdr:rowOff>
    </xdr:from>
    <xdr:to>
      <xdr:col>6</xdr:col>
      <xdr:colOff>171450</xdr:colOff>
      <xdr:row>147</xdr:row>
      <xdr:rowOff>66675</xdr:rowOff>
    </xdr:to>
    <xdr:cxnSp macro="">
      <xdr:nvCxnSpPr>
        <xdr:cNvPr id="13" name="直接箭头连接符 12"/>
        <xdr:cNvCxnSpPr>
          <a:stCxn id="2" idx="3"/>
          <a:endCxn id="4" idx="1"/>
        </xdr:cNvCxnSpPr>
      </xdr:nvCxnSpPr>
      <xdr:spPr>
        <a:xfrm>
          <a:off x="1647825" y="7400925"/>
          <a:ext cx="581025"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85725</xdr:colOff>
      <xdr:row>144</xdr:row>
      <xdr:rowOff>0</xdr:rowOff>
    </xdr:from>
    <xdr:to>
      <xdr:col>8</xdr:col>
      <xdr:colOff>447675</xdr:colOff>
      <xdr:row>144</xdr:row>
      <xdr:rowOff>0</xdr:rowOff>
    </xdr:to>
    <xdr:cxnSp macro="">
      <xdr:nvCxnSpPr>
        <xdr:cNvPr id="14" name="直接箭头连接符 13"/>
        <xdr:cNvCxnSpPr>
          <a:stCxn id="3" idx="3"/>
          <a:endCxn id="9" idx="1"/>
        </xdr:cNvCxnSpPr>
      </xdr:nvCxnSpPr>
      <xdr:spPr>
        <a:xfrm>
          <a:off x="3514725" y="67056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182217</xdr:colOff>
      <xdr:row>147</xdr:row>
      <xdr:rowOff>66675</xdr:rowOff>
    </xdr:from>
    <xdr:to>
      <xdr:col>8</xdr:col>
      <xdr:colOff>457200</xdr:colOff>
      <xdr:row>147</xdr:row>
      <xdr:rowOff>76200</xdr:rowOff>
    </xdr:to>
    <xdr:cxnSp macro="">
      <xdr:nvCxnSpPr>
        <xdr:cNvPr id="15" name="直接箭头连接符 14"/>
        <xdr:cNvCxnSpPr>
          <a:stCxn id="4" idx="3"/>
          <a:endCxn id="8" idx="1"/>
        </xdr:cNvCxnSpPr>
      </xdr:nvCxnSpPr>
      <xdr:spPr>
        <a:xfrm>
          <a:off x="3611217" y="7400925"/>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150</xdr:row>
      <xdr:rowOff>169794</xdr:rowOff>
    </xdr:from>
    <xdr:to>
      <xdr:col>8</xdr:col>
      <xdr:colOff>515178</xdr:colOff>
      <xdr:row>153</xdr:row>
      <xdr:rowOff>15736</xdr:rowOff>
    </xdr:to>
    <xdr:cxnSp macro="">
      <xdr:nvCxnSpPr>
        <xdr:cNvPr id="16" name="肘形连接符 15"/>
        <xdr:cNvCxnSpPr>
          <a:stCxn id="5" idx="3"/>
          <a:endCxn id="6" idx="1"/>
        </xdr:cNvCxnSpPr>
      </xdr:nvCxnSpPr>
      <xdr:spPr>
        <a:xfrm flipV="1">
          <a:off x="3540815" y="8132694"/>
          <a:ext cx="403363" cy="474592"/>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153</xdr:row>
      <xdr:rowOff>13667</xdr:rowOff>
    </xdr:from>
    <xdr:to>
      <xdr:col>8</xdr:col>
      <xdr:colOff>515179</xdr:colOff>
      <xdr:row>153</xdr:row>
      <xdr:rowOff>15736</xdr:rowOff>
    </xdr:to>
    <xdr:cxnSp macro="">
      <xdr:nvCxnSpPr>
        <xdr:cNvPr id="17" name="肘形连接符 16"/>
        <xdr:cNvCxnSpPr>
          <a:stCxn id="5" idx="3"/>
          <a:endCxn id="7" idx="1"/>
        </xdr:cNvCxnSpPr>
      </xdr:nvCxnSpPr>
      <xdr:spPr>
        <a:xfrm flipV="1">
          <a:off x="3540815" y="8605217"/>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371475</xdr:colOff>
      <xdr:row>143</xdr:row>
      <xdr:rowOff>189258</xdr:rowOff>
    </xdr:from>
    <xdr:to>
      <xdr:col>11</xdr:col>
      <xdr:colOff>511866</xdr:colOff>
      <xdr:row>147</xdr:row>
      <xdr:rowOff>74957</xdr:rowOff>
    </xdr:to>
    <xdr:cxnSp macro="">
      <xdr:nvCxnSpPr>
        <xdr:cNvPr id="18" name="肘形连接符 17"/>
        <xdr:cNvCxnSpPr>
          <a:stCxn id="9" idx="3"/>
          <a:endCxn id="10" idx="1"/>
        </xdr:cNvCxnSpPr>
      </xdr:nvCxnSpPr>
      <xdr:spPr>
        <a:xfrm>
          <a:off x="5172075" y="6685308"/>
          <a:ext cx="826191" cy="723899"/>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662608</xdr:colOff>
      <xdr:row>147</xdr:row>
      <xdr:rowOff>74957</xdr:rowOff>
    </xdr:from>
    <xdr:to>
      <xdr:col>11</xdr:col>
      <xdr:colOff>511866</xdr:colOff>
      <xdr:row>147</xdr:row>
      <xdr:rowOff>76200</xdr:rowOff>
    </xdr:to>
    <xdr:cxnSp macro="">
      <xdr:nvCxnSpPr>
        <xdr:cNvPr id="19" name="肘形连接符 18"/>
        <xdr:cNvCxnSpPr>
          <a:stCxn id="8" idx="3"/>
          <a:endCxn id="10" idx="1"/>
        </xdr:cNvCxnSpPr>
      </xdr:nvCxnSpPr>
      <xdr:spPr>
        <a:xfrm flipV="1">
          <a:off x="5463208" y="7409207"/>
          <a:ext cx="535058"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448503</xdr:colOff>
      <xdr:row>147</xdr:row>
      <xdr:rowOff>74957</xdr:rowOff>
    </xdr:from>
    <xdr:to>
      <xdr:col>11</xdr:col>
      <xdr:colOff>511866</xdr:colOff>
      <xdr:row>150</xdr:row>
      <xdr:rowOff>169794</xdr:rowOff>
    </xdr:to>
    <xdr:cxnSp macro="">
      <xdr:nvCxnSpPr>
        <xdr:cNvPr id="20" name="肘形连接符 19"/>
        <xdr:cNvCxnSpPr>
          <a:stCxn id="6" idx="3"/>
          <a:endCxn id="10" idx="1"/>
        </xdr:cNvCxnSpPr>
      </xdr:nvCxnSpPr>
      <xdr:spPr>
        <a:xfrm flipV="1">
          <a:off x="5249103" y="7409207"/>
          <a:ext cx="749163" cy="723487"/>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438979</xdr:colOff>
      <xdr:row>147</xdr:row>
      <xdr:rowOff>74957</xdr:rowOff>
    </xdr:from>
    <xdr:to>
      <xdr:col>11</xdr:col>
      <xdr:colOff>511866</xdr:colOff>
      <xdr:row>153</xdr:row>
      <xdr:rowOff>13667</xdr:rowOff>
    </xdr:to>
    <xdr:cxnSp macro="">
      <xdr:nvCxnSpPr>
        <xdr:cNvPr id="21" name="肘形连接符 20"/>
        <xdr:cNvCxnSpPr>
          <a:stCxn id="7" idx="3"/>
          <a:endCxn id="10" idx="1"/>
        </xdr:cNvCxnSpPr>
      </xdr:nvCxnSpPr>
      <xdr:spPr>
        <a:xfrm flipV="1">
          <a:off x="5239579" y="7409207"/>
          <a:ext cx="758687" cy="1196010"/>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559906</xdr:colOff>
      <xdr:row>148</xdr:row>
      <xdr:rowOff>27332</xdr:rowOff>
    </xdr:from>
    <xdr:to>
      <xdr:col>12</xdr:col>
      <xdr:colOff>473767</xdr:colOff>
      <xdr:row>148</xdr:row>
      <xdr:rowOff>28575</xdr:rowOff>
    </xdr:to>
    <xdr:cxnSp macro="">
      <xdr:nvCxnSpPr>
        <xdr:cNvPr id="22" name="肘形连接符 21"/>
        <xdr:cNvCxnSpPr>
          <a:stCxn id="10" idx="2"/>
          <a:endCxn id="8" idx="2"/>
        </xdr:cNvCxnSpPr>
      </xdr:nvCxnSpPr>
      <xdr:spPr>
        <a:xfrm rot="5400000">
          <a:off x="5659715" y="6586123"/>
          <a:ext cx="1243" cy="197126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133350</xdr:colOff>
      <xdr:row>149</xdr:row>
      <xdr:rowOff>0</xdr:rowOff>
    </xdr:from>
    <xdr:ext cx="184731" cy="264560"/>
    <xdr:sp macro="" textlink="">
      <xdr:nvSpPr>
        <xdr:cNvPr id="23" name="文本框 22"/>
        <xdr:cNvSpPr txBox="1"/>
      </xdr:nvSpPr>
      <xdr:spPr>
        <a:xfrm>
          <a:off x="1504950" y="7753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7</xdr:col>
      <xdr:colOff>471694</xdr:colOff>
      <xdr:row>139</xdr:row>
      <xdr:rowOff>166066</xdr:rowOff>
    </xdr:from>
    <xdr:ext cx="1829219" cy="400366"/>
    <xdr:sp macro="" textlink="">
      <xdr:nvSpPr>
        <xdr:cNvPr id="24" name="文本框 23"/>
        <xdr:cNvSpPr txBox="1"/>
      </xdr:nvSpPr>
      <xdr:spPr>
        <a:xfrm>
          <a:off x="3214894" y="5823916"/>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3</xdr:col>
      <xdr:colOff>685801</xdr:colOff>
      <xdr:row>148</xdr:row>
      <xdr:rowOff>191329</xdr:rowOff>
    </xdr:from>
    <xdr:ext cx="1261884" cy="400366"/>
    <xdr:sp macro="" textlink="">
      <xdr:nvSpPr>
        <xdr:cNvPr id="25" name="文本框 24"/>
        <xdr:cNvSpPr txBox="1"/>
      </xdr:nvSpPr>
      <xdr:spPr>
        <a:xfrm>
          <a:off x="685801" y="7735129"/>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8</xdr:col>
      <xdr:colOff>85725</xdr:colOff>
      <xdr:row>143</xdr:row>
      <xdr:rowOff>189258</xdr:rowOff>
    </xdr:from>
    <xdr:to>
      <xdr:col>8</xdr:col>
      <xdr:colOff>457200</xdr:colOff>
      <xdr:row>147</xdr:row>
      <xdr:rowOff>76200</xdr:rowOff>
    </xdr:to>
    <xdr:cxnSp macro="">
      <xdr:nvCxnSpPr>
        <xdr:cNvPr id="26" name="直接箭头连接符 25"/>
        <xdr:cNvCxnSpPr>
          <a:stCxn id="3" idx="3"/>
          <a:endCxn id="8" idx="1"/>
        </xdr:cNvCxnSpPr>
      </xdr:nvCxnSpPr>
      <xdr:spPr>
        <a:xfrm>
          <a:off x="3514725" y="6685308"/>
          <a:ext cx="371475" cy="72514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505653</xdr:colOff>
      <xdr:row>146</xdr:row>
      <xdr:rowOff>114300</xdr:rowOff>
    </xdr:from>
    <xdr:to>
      <xdr:col>12</xdr:col>
      <xdr:colOff>473766</xdr:colOff>
      <xdr:row>146</xdr:row>
      <xdr:rowOff>122582</xdr:rowOff>
    </xdr:to>
    <xdr:cxnSp macro="">
      <xdr:nvCxnSpPr>
        <xdr:cNvPr id="27" name="肘形连接符 26"/>
        <xdr:cNvCxnSpPr>
          <a:stCxn id="10" idx="0"/>
          <a:endCxn id="2" idx="0"/>
        </xdr:cNvCxnSpPr>
      </xdr:nvCxnSpPr>
      <xdr:spPr>
        <a:xfrm rot="16200000" flipV="1">
          <a:off x="3914569" y="4515884"/>
          <a:ext cx="8282" cy="5454513"/>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4</xdr:col>
      <xdr:colOff>505653</xdr:colOff>
      <xdr:row>150</xdr:row>
      <xdr:rowOff>149086</xdr:rowOff>
    </xdr:to>
    <xdr:cxnSp macro="">
      <xdr:nvCxnSpPr>
        <xdr:cNvPr id="28" name="直接箭头连接符 27"/>
        <xdr:cNvCxnSpPr>
          <a:stCxn id="29" idx="0"/>
          <a:endCxn id="2" idx="2"/>
        </xdr:cNvCxnSpPr>
      </xdr:nvCxnSpPr>
      <xdr:spPr>
        <a:xfrm flipV="1">
          <a:off x="1066799" y="7562850"/>
          <a:ext cx="124654"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150</xdr:row>
      <xdr:rowOff>149086</xdr:rowOff>
    </xdr:from>
    <xdr:to>
      <xdr:col>6</xdr:col>
      <xdr:colOff>74542</xdr:colOff>
      <xdr:row>156</xdr:row>
      <xdr:rowOff>140804</xdr:rowOff>
    </xdr:to>
    <xdr:sp macro="" textlink="">
      <xdr:nvSpPr>
        <xdr:cNvPr id="29" name="圆角矩形 28"/>
        <xdr:cNvSpPr/>
      </xdr:nvSpPr>
      <xdr:spPr>
        <a:xfrm>
          <a:off x="0" y="8111986"/>
          <a:ext cx="2131942" cy="12490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4</xdr:col>
      <xdr:colOff>380999</xdr:colOff>
      <xdr:row>144</xdr:row>
      <xdr:rowOff>123825</xdr:rowOff>
    </xdr:from>
    <xdr:to>
      <xdr:col>7</xdr:col>
      <xdr:colOff>123826</xdr:colOff>
      <xdr:row>150</xdr:row>
      <xdr:rowOff>149086</xdr:rowOff>
    </xdr:to>
    <xdr:cxnSp macro="">
      <xdr:nvCxnSpPr>
        <xdr:cNvPr id="30" name="直接箭头连接符 29"/>
        <xdr:cNvCxnSpPr>
          <a:stCxn id="29" idx="0"/>
          <a:endCxn id="3" idx="2"/>
        </xdr:cNvCxnSpPr>
      </xdr:nvCxnSpPr>
      <xdr:spPr>
        <a:xfrm flipV="1">
          <a:off x="1066799" y="6829425"/>
          <a:ext cx="1800227" cy="128256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7</xdr:col>
      <xdr:colOff>176834</xdr:colOff>
      <xdr:row>150</xdr:row>
      <xdr:rowOff>149086</xdr:rowOff>
    </xdr:to>
    <xdr:cxnSp macro="">
      <xdr:nvCxnSpPr>
        <xdr:cNvPr id="31" name="直接箭头连接符 30"/>
        <xdr:cNvCxnSpPr>
          <a:stCxn id="29" idx="0"/>
          <a:endCxn id="4" idx="2"/>
        </xdr:cNvCxnSpPr>
      </xdr:nvCxnSpPr>
      <xdr:spPr>
        <a:xfrm flipV="1">
          <a:off x="1066799" y="7562850"/>
          <a:ext cx="1853235"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154678</xdr:colOff>
      <xdr:row>148</xdr:row>
      <xdr:rowOff>27333</xdr:rowOff>
    </xdr:from>
    <xdr:to>
      <xdr:col>12</xdr:col>
      <xdr:colOff>473766</xdr:colOff>
      <xdr:row>153</xdr:row>
      <xdr:rowOff>175177</xdr:rowOff>
    </xdr:to>
    <xdr:cxnSp macro="">
      <xdr:nvCxnSpPr>
        <xdr:cNvPr id="32" name="肘形连接符 31"/>
        <xdr:cNvCxnSpPr>
          <a:stCxn id="10" idx="2"/>
          <a:endCxn id="5" idx="2"/>
        </xdr:cNvCxnSpPr>
      </xdr:nvCxnSpPr>
      <xdr:spPr>
        <a:xfrm rot="5400000">
          <a:off x="4174125" y="6294886"/>
          <a:ext cx="1195594" cy="3748088"/>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679175</xdr:colOff>
      <xdr:row>147</xdr:row>
      <xdr:rowOff>140804</xdr:rowOff>
    </xdr:from>
    <xdr:ext cx="1649682" cy="400366"/>
    <xdr:sp macro="" textlink="">
      <xdr:nvSpPr>
        <xdr:cNvPr id="33" name="文本框 32"/>
        <xdr:cNvSpPr txBox="1"/>
      </xdr:nvSpPr>
      <xdr:spPr>
        <a:xfrm>
          <a:off x="4793975" y="7475054"/>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10</xdr:col>
      <xdr:colOff>0</xdr:colOff>
      <xdr:row>153</xdr:row>
      <xdr:rowOff>91109</xdr:rowOff>
    </xdr:from>
    <xdr:ext cx="1649682" cy="400366"/>
    <xdr:sp macro="" textlink="">
      <xdr:nvSpPr>
        <xdr:cNvPr id="34" name="文本框 33"/>
        <xdr:cNvSpPr txBox="1"/>
      </xdr:nvSpPr>
      <xdr:spPr>
        <a:xfrm>
          <a:off x="4800600" y="8682659"/>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7</xdr:col>
      <xdr:colOff>91108</xdr:colOff>
      <xdr:row>156</xdr:row>
      <xdr:rowOff>49695</xdr:rowOff>
    </xdr:from>
    <xdr:to>
      <xdr:col>10</xdr:col>
      <xdr:colOff>223630</xdr:colOff>
      <xdr:row>157</xdr:row>
      <xdr:rowOff>161510</xdr:rowOff>
    </xdr:to>
    <xdr:sp macro="" textlink="">
      <xdr:nvSpPr>
        <xdr:cNvPr id="35" name="圆角矩形 34"/>
        <xdr:cNvSpPr/>
      </xdr:nvSpPr>
      <xdr:spPr>
        <a:xfrm>
          <a:off x="2834308" y="9269895"/>
          <a:ext cx="2189922"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7</xdr:col>
      <xdr:colOff>339588</xdr:colOff>
      <xdr:row>157</xdr:row>
      <xdr:rowOff>82824</xdr:rowOff>
    </xdr:from>
    <xdr:ext cx="1800493" cy="400366"/>
    <xdr:sp macro="" textlink="">
      <xdr:nvSpPr>
        <xdr:cNvPr id="36" name="文本框 35"/>
        <xdr:cNvSpPr txBox="1"/>
      </xdr:nvSpPr>
      <xdr:spPr>
        <a:xfrm>
          <a:off x="3082788" y="9512574"/>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4</xdr:col>
      <xdr:colOff>380999</xdr:colOff>
      <xdr:row>148</xdr:row>
      <xdr:rowOff>28575</xdr:rowOff>
    </xdr:from>
    <xdr:to>
      <xdr:col>9</xdr:col>
      <xdr:colOff>559905</xdr:colOff>
      <xdr:row>150</xdr:row>
      <xdr:rowOff>149086</xdr:rowOff>
    </xdr:to>
    <xdr:cxnSp macro="">
      <xdr:nvCxnSpPr>
        <xdr:cNvPr id="37" name="直接箭头连接符 36"/>
        <xdr:cNvCxnSpPr>
          <a:stCxn id="29" idx="0"/>
          <a:endCxn id="8" idx="2"/>
        </xdr:cNvCxnSpPr>
      </xdr:nvCxnSpPr>
      <xdr:spPr>
        <a:xfrm flipV="1">
          <a:off x="1066799" y="7572375"/>
          <a:ext cx="3607906" cy="53961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430696</xdr:colOff>
      <xdr:row>145</xdr:row>
      <xdr:rowOff>115957</xdr:rowOff>
    </xdr:from>
    <xdr:ext cx="466794" cy="275717"/>
    <xdr:sp macro="" textlink="">
      <xdr:nvSpPr>
        <xdr:cNvPr id="38" name="文本框 37"/>
        <xdr:cNvSpPr txBox="1"/>
      </xdr:nvSpPr>
      <xdr:spPr>
        <a:xfrm>
          <a:off x="4545496" y="7031107"/>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twoCellAnchor>
    <xdr:from>
      <xdr:col>3</xdr:col>
      <xdr:colOff>228600</xdr:colOff>
      <xdr:row>48</xdr:row>
      <xdr:rowOff>57150</xdr:rowOff>
    </xdr:from>
    <xdr:to>
      <xdr:col>5</xdr:col>
      <xdr:colOff>514350</xdr:colOff>
      <xdr:row>50</xdr:row>
      <xdr:rowOff>38100</xdr:rowOff>
    </xdr:to>
    <xdr:sp macro="" textlink="">
      <xdr:nvSpPr>
        <xdr:cNvPr id="40" name="圆角矩形 39"/>
        <xdr:cNvSpPr/>
      </xdr:nvSpPr>
      <xdr:spPr>
        <a:xfrm>
          <a:off x="2286000" y="90106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探险</a:t>
          </a:r>
        </a:p>
      </xdr:txBody>
    </xdr:sp>
    <xdr:clientData/>
  </xdr:twoCellAnchor>
  <xdr:twoCellAnchor>
    <xdr:from>
      <xdr:col>7</xdr:col>
      <xdr:colOff>342900</xdr:colOff>
      <xdr:row>54</xdr:row>
      <xdr:rowOff>152400</xdr:rowOff>
    </xdr:from>
    <xdr:to>
      <xdr:col>9</xdr:col>
      <xdr:colOff>628650</xdr:colOff>
      <xdr:row>56</xdr:row>
      <xdr:rowOff>133350</xdr:rowOff>
    </xdr:to>
    <xdr:sp macro="" textlink="">
      <xdr:nvSpPr>
        <xdr:cNvPr id="41" name="圆角矩形 40"/>
        <xdr:cNvSpPr/>
      </xdr:nvSpPr>
      <xdr:spPr>
        <a:xfrm>
          <a:off x="4457700" y="79057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解锁、升级建筑</a:t>
          </a:r>
        </a:p>
      </xdr:txBody>
    </xdr:sp>
    <xdr:clientData/>
  </xdr:twoCellAnchor>
  <xdr:twoCellAnchor>
    <xdr:from>
      <xdr:col>10</xdr:col>
      <xdr:colOff>390525</xdr:colOff>
      <xdr:row>53</xdr:row>
      <xdr:rowOff>19050</xdr:rowOff>
    </xdr:from>
    <xdr:to>
      <xdr:col>12</xdr:col>
      <xdr:colOff>676275</xdr:colOff>
      <xdr:row>55</xdr:row>
      <xdr:rowOff>0</xdr:rowOff>
    </xdr:to>
    <xdr:sp macro="" textlink="">
      <xdr:nvSpPr>
        <xdr:cNvPr id="42" name="圆角矩形 41"/>
        <xdr:cNvSpPr/>
      </xdr:nvSpPr>
      <xdr:spPr>
        <a:xfrm>
          <a:off x="7248525" y="11125200"/>
          <a:ext cx="1657350" cy="4000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获得更多分红</a:t>
          </a:r>
        </a:p>
      </xdr:txBody>
    </xdr:sp>
    <xdr:clientData/>
  </xdr:twoCellAnchor>
  <xdr:twoCellAnchor>
    <xdr:from>
      <xdr:col>10</xdr:col>
      <xdr:colOff>381000</xdr:colOff>
      <xdr:row>55</xdr:row>
      <xdr:rowOff>133350</xdr:rowOff>
    </xdr:from>
    <xdr:to>
      <xdr:col>12</xdr:col>
      <xdr:colOff>666750</xdr:colOff>
      <xdr:row>57</xdr:row>
      <xdr:rowOff>114300</xdr:rowOff>
    </xdr:to>
    <xdr:sp macro="" textlink="">
      <xdr:nvSpPr>
        <xdr:cNvPr id="43" name="圆角矩形 42"/>
        <xdr:cNvSpPr/>
      </xdr:nvSpPr>
      <xdr:spPr>
        <a:xfrm>
          <a:off x="6553200" y="80581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公司获得更多资源产出</a:t>
          </a:r>
        </a:p>
      </xdr:txBody>
    </xdr:sp>
    <xdr:clientData/>
  </xdr:twoCellAnchor>
  <xdr:twoCellAnchor>
    <xdr:from>
      <xdr:col>16</xdr:col>
      <xdr:colOff>200025</xdr:colOff>
      <xdr:row>155</xdr:row>
      <xdr:rowOff>19050</xdr:rowOff>
    </xdr:from>
    <xdr:to>
      <xdr:col>18</xdr:col>
      <xdr:colOff>485775</xdr:colOff>
      <xdr:row>156</xdr:row>
      <xdr:rowOff>133350</xdr:rowOff>
    </xdr:to>
    <xdr:sp macro="" textlink="">
      <xdr:nvSpPr>
        <xdr:cNvPr id="46" name="圆角矩形 45"/>
        <xdr:cNvSpPr/>
      </xdr:nvSpPr>
      <xdr:spPr>
        <a:xfrm>
          <a:off x="12544425" y="50482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允许获得更多资源</a:t>
          </a:r>
        </a:p>
      </xdr:txBody>
    </xdr:sp>
    <xdr:clientData/>
  </xdr:twoCellAnchor>
  <xdr:twoCellAnchor>
    <xdr:from>
      <xdr:col>11</xdr:col>
      <xdr:colOff>552450</xdr:colOff>
      <xdr:row>50</xdr:row>
      <xdr:rowOff>28575</xdr:rowOff>
    </xdr:from>
    <xdr:to>
      <xdr:col>12</xdr:col>
      <xdr:colOff>666750</xdr:colOff>
      <xdr:row>56</xdr:row>
      <xdr:rowOff>123825</xdr:rowOff>
    </xdr:to>
    <xdr:cxnSp macro="">
      <xdr:nvCxnSpPr>
        <xdr:cNvPr id="47" name="肘形连接符 46"/>
        <xdr:cNvCxnSpPr>
          <a:stCxn id="43" idx="3"/>
          <a:endCxn id="57" idx="2"/>
        </xdr:cNvCxnSpPr>
      </xdr:nvCxnSpPr>
      <xdr:spPr>
        <a:xfrm flipH="1" flipV="1">
          <a:off x="8096250" y="9324975"/>
          <a:ext cx="800100" cy="1123950"/>
        </a:xfrm>
        <a:prstGeom prst="bentConnector4">
          <a:avLst>
            <a:gd name="adj1" fmla="val -28571"/>
            <a:gd name="adj2" fmla="val 7754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552450</xdr:colOff>
      <xdr:row>50</xdr:row>
      <xdr:rowOff>28575</xdr:rowOff>
    </xdr:from>
    <xdr:to>
      <xdr:col>12</xdr:col>
      <xdr:colOff>676275</xdr:colOff>
      <xdr:row>54</xdr:row>
      <xdr:rowOff>9525</xdr:rowOff>
    </xdr:to>
    <xdr:cxnSp macro="">
      <xdr:nvCxnSpPr>
        <xdr:cNvPr id="52" name="肘形连接符 51"/>
        <xdr:cNvCxnSpPr>
          <a:stCxn id="42" idx="3"/>
          <a:endCxn id="57" idx="2"/>
        </xdr:cNvCxnSpPr>
      </xdr:nvCxnSpPr>
      <xdr:spPr>
        <a:xfrm flipH="1" flipV="1">
          <a:off x="8096250" y="9324975"/>
          <a:ext cx="809625" cy="666750"/>
        </a:xfrm>
        <a:prstGeom prst="bentConnector4">
          <a:avLst>
            <a:gd name="adj1" fmla="val -28235"/>
            <a:gd name="adj2" fmla="val 6214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51</xdr:row>
      <xdr:rowOff>104775</xdr:rowOff>
    </xdr:from>
    <xdr:ext cx="2697149" cy="275717"/>
    <xdr:sp macro="" textlink="">
      <xdr:nvSpPr>
        <xdr:cNvPr id="56" name="文本框 55"/>
        <xdr:cNvSpPr txBox="1"/>
      </xdr:nvSpPr>
      <xdr:spPr>
        <a:xfrm>
          <a:off x="5943600" y="9572625"/>
          <a:ext cx="269714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最小闭环“资源</a:t>
          </a:r>
          <a:r>
            <a:rPr lang="en-US" altLang="zh-CN" sz="1100">
              <a:solidFill>
                <a:srgbClr val="FF0000"/>
              </a:solidFill>
            </a:rPr>
            <a:t>—</a:t>
          </a:r>
          <a:r>
            <a:rPr lang="zh-CN" altLang="en-US" sz="1100">
              <a:solidFill>
                <a:srgbClr val="FF0000"/>
              </a:solidFill>
            </a:rPr>
            <a:t>建筑</a:t>
          </a:r>
          <a:r>
            <a:rPr lang="en-US" altLang="zh-CN" sz="1100">
              <a:solidFill>
                <a:srgbClr val="FF0000"/>
              </a:solidFill>
            </a:rPr>
            <a:t>—</a:t>
          </a:r>
          <a:r>
            <a:rPr lang="zh-CN" altLang="en-US" sz="1100">
              <a:solidFill>
                <a:srgbClr val="FF0000"/>
              </a:solidFill>
            </a:rPr>
            <a:t>资源”价值释放</a:t>
          </a:r>
        </a:p>
      </xdr:txBody>
    </xdr:sp>
    <xdr:clientData/>
  </xdr:oneCellAnchor>
  <xdr:twoCellAnchor>
    <xdr:from>
      <xdr:col>10</xdr:col>
      <xdr:colOff>409575</xdr:colOff>
      <xdr:row>48</xdr:row>
      <xdr:rowOff>47625</xdr:rowOff>
    </xdr:from>
    <xdr:to>
      <xdr:col>13</xdr:col>
      <xdr:colOff>9525</xdr:colOff>
      <xdr:row>50</xdr:row>
      <xdr:rowOff>28575</xdr:rowOff>
    </xdr:to>
    <xdr:sp macro="" textlink="">
      <xdr:nvSpPr>
        <xdr:cNvPr id="57" name="圆角矩形 56"/>
        <xdr:cNvSpPr/>
      </xdr:nvSpPr>
      <xdr:spPr>
        <a:xfrm>
          <a:off x="7267575" y="9001125"/>
          <a:ext cx="1657350" cy="323850"/>
        </a:xfrm>
        <a:prstGeom prst="roundRect">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获得更多资源、黄金</a:t>
          </a:r>
        </a:p>
      </xdr:txBody>
    </xdr:sp>
    <xdr:clientData/>
  </xdr:twoCellAnchor>
  <xdr:twoCellAnchor>
    <xdr:from>
      <xdr:col>3</xdr:col>
      <xdr:colOff>228600</xdr:colOff>
      <xdr:row>39</xdr:row>
      <xdr:rowOff>152400</xdr:rowOff>
    </xdr:from>
    <xdr:to>
      <xdr:col>5</xdr:col>
      <xdr:colOff>514350</xdr:colOff>
      <xdr:row>41</xdr:row>
      <xdr:rowOff>133350</xdr:rowOff>
    </xdr:to>
    <xdr:sp macro="" textlink="">
      <xdr:nvSpPr>
        <xdr:cNvPr id="64" name="圆角矩形 63"/>
        <xdr:cNvSpPr/>
      </xdr:nvSpPr>
      <xdr:spPr>
        <a:xfrm>
          <a:off x="2286000" y="75628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掠夺</a:t>
          </a:r>
        </a:p>
      </xdr:txBody>
    </xdr:sp>
    <xdr:clientData/>
  </xdr:twoCellAnchor>
  <xdr:twoCellAnchor>
    <xdr:from>
      <xdr:col>5</xdr:col>
      <xdr:colOff>514350</xdr:colOff>
      <xdr:row>49</xdr:row>
      <xdr:rowOff>38100</xdr:rowOff>
    </xdr:from>
    <xdr:to>
      <xdr:col>10</xdr:col>
      <xdr:colOff>409575</xdr:colOff>
      <xdr:row>49</xdr:row>
      <xdr:rowOff>47625</xdr:rowOff>
    </xdr:to>
    <xdr:cxnSp macro="">
      <xdr:nvCxnSpPr>
        <xdr:cNvPr id="68" name="直接箭头连接符 67"/>
        <xdr:cNvCxnSpPr>
          <a:stCxn id="40" idx="3"/>
          <a:endCxn id="57" idx="1"/>
        </xdr:cNvCxnSpPr>
      </xdr:nvCxnSpPr>
      <xdr:spPr>
        <a:xfrm flipV="1">
          <a:off x="3943350" y="9163050"/>
          <a:ext cx="3324225" cy="9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54</xdr:row>
      <xdr:rowOff>9525</xdr:rowOff>
    </xdr:from>
    <xdr:to>
      <xdr:col>10</xdr:col>
      <xdr:colOff>390525</xdr:colOff>
      <xdr:row>55</xdr:row>
      <xdr:rowOff>142875</xdr:rowOff>
    </xdr:to>
    <xdr:cxnSp macro="">
      <xdr:nvCxnSpPr>
        <xdr:cNvPr id="72" name="肘形连接符 71"/>
        <xdr:cNvCxnSpPr>
          <a:stCxn id="41" idx="3"/>
          <a:endCxn id="42" idx="1"/>
        </xdr:cNvCxnSpPr>
      </xdr:nvCxnSpPr>
      <xdr:spPr>
        <a:xfrm flipV="1">
          <a:off x="6115050" y="7762875"/>
          <a:ext cx="447675" cy="3048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381000</xdr:colOff>
      <xdr:row>56</xdr:row>
      <xdr:rowOff>123825</xdr:rowOff>
    </xdr:to>
    <xdr:cxnSp macro="">
      <xdr:nvCxnSpPr>
        <xdr:cNvPr id="75" name="肘形连接符 74"/>
        <xdr:cNvCxnSpPr>
          <a:stCxn id="41" idx="3"/>
          <a:endCxn id="43" idx="1"/>
        </xdr:cNvCxnSpPr>
      </xdr:nvCxnSpPr>
      <xdr:spPr>
        <a:xfrm>
          <a:off x="6115050" y="8067675"/>
          <a:ext cx="438150" cy="1524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38</xdr:row>
      <xdr:rowOff>66675</xdr:rowOff>
    </xdr:from>
    <xdr:to>
      <xdr:col>11</xdr:col>
      <xdr:colOff>95250</xdr:colOff>
      <xdr:row>40</xdr:row>
      <xdr:rowOff>47625</xdr:rowOff>
    </xdr:to>
    <xdr:sp macro="" textlink="">
      <xdr:nvSpPr>
        <xdr:cNvPr id="115" name="圆角矩形 114"/>
        <xdr:cNvSpPr/>
      </xdr:nvSpPr>
      <xdr:spPr>
        <a:xfrm>
          <a:off x="5981700" y="7305675"/>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集体掠夺</a:t>
          </a:r>
        </a:p>
      </xdr:txBody>
    </xdr:sp>
    <xdr:clientData/>
  </xdr:twoCellAnchor>
  <xdr:twoCellAnchor>
    <xdr:from>
      <xdr:col>5</xdr:col>
      <xdr:colOff>514350</xdr:colOff>
      <xdr:row>39</xdr:row>
      <xdr:rowOff>57150</xdr:rowOff>
    </xdr:from>
    <xdr:to>
      <xdr:col>8</xdr:col>
      <xdr:colOff>495300</xdr:colOff>
      <xdr:row>40</xdr:row>
      <xdr:rowOff>142875</xdr:rowOff>
    </xdr:to>
    <xdr:cxnSp macro="">
      <xdr:nvCxnSpPr>
        <xdr:cNvPr id="116" name="肘形连接符 115"/>
        <xdr:cNvCxnSpPr>
          <a:stCxn id="64" idx="3"/>
          <a:endCxn id="115" idx="1"/>
        </xdr:cNvCxnSpPr>
      </xdr:nvCxnSpPr>
      <xdr:spPr>
        <a:xfrm flipV="1">
          <a:off x="3943350" y="7467600"/>
          <a:ext cx="2038350" cy="257175"/>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41</xdr:row>
      <xdr:rowOff>95250</xdr:rowOff>
    </xdr:from>
    <xdr:to>
      <xdr:col>11</xdr:col>
      <xdr:colOff>95250</xdr:colOff>
      <xdr:row>43</xdr:row>
      <xdr:rowOff>76200</xdr:rowOff>
    </xdr:to>
    <xdr:sp macro="" textlink="">
      <xdr:nvSpPr>
        <xdr:cNvPr id="119" name="圆角矩形 118"/>
        <xdr:cNvSpPr/>
      </xdr:nvSpPr>
      <xdr:spPr>
        <a:xfrm>
          <a:off x="5981700" y="784860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个人掠夺</a:t>
          </a:r>
        </a:p>
      </xdr:txBody>
    </xdr:sp>
    <xdr:clientData/>
  </xdr:twoCellAnchor>
  <xdr:twoCellAnchor>
    <xdr:from>
      <xdr:col>5</xdr:col>
      <xdr:colOff>514350</xdr:colOff>
      <xdr:row>40</xdr:row>
      <xdr:rowOff>142875</xdr:rowOff>
    </xdr:from>
    <xdr:to>
      <xdr:col>8</xdr:col>
      <xdr:colOff>495300</xdr:colOff>
      <xdr:row>42</xdr:row>
      <xdr:rowOff>85725</xdr:rowOff>
    </xdr:to>
    <xdr:cxnSp macro="">
      <xdr:nvCxnSpPr>
        <xdr:cNvPr id="123" name="肘形连接符 122"/>
        <xdr:cNvCxnSpPr>
          <a:stCxn id="64" idx="3"/>
          <a:endCxn id="119" idx="1"/>
        </xdr:cNvCxnSpPr>
      </xdr:nvCxnSpPr>
      <xdr:spPr>
        <a:xfrm>
          <a:off x="3943350" y="7724775"/>
          <a:ext cx="2038350" cy="285750"/>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42</xdr:row>
      <xdr:rowOff>85725</xdr:rowOff>
    </xdr:from>
    <xdr:to>
      <xdr:col>11</xdr:col>
      <xdr:colOff>552450</xdr:colOff>
      <xdr:row>48</xdr:row>
      <xdr:rowOff>47625</xdr:rowOff>
    </xdr:to>
    <xdr:cxnSp macro="">
      <xdr:nvCxnSpPr>
        <xdr:cNvPr id="126" name="肘形连接符 125"/>
        <xdr:cNvCxnSpPr>
          <a:stCxn id="119" idx="3"/>
          <a:endCxn id="57" idx="0"/>
        </xdr:cNvCxnSpPr>
      </xdr:nvCxnSpPr>
      <xdr:spPr>
        <a:xfrm>
          <a:off x="7639050" y="8010525"/>
          <a:ext cx="457200" cy="990600"/>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39</xdr:row>
      <xdr:rowOff>57150</xdr:rowOff>
    </xdr:from>
    <xdr:to>
      <xdr:col>11</xdr:col>
      <xdr:colOff>552450</xdr:colOff>
      <xdr:row>48</xdr:row>
      <xdr:rowOff>47625</xdr:rowOff>
    </xdr:to>
    <xdr:cxnSp macro="">
      <xdr:nvCxnSpPr>
        <xdr:cNvPr id="130" name="肘形连接符 129"/>
        <xdr:cNvCxnSpPr>
          <a:stCxn id="115" idx="3"/>
          <a:endCxn id="57" idx="0"/>
        </xdr:cNvCxnSpPr>
      </xdr:nvCxnSpPr>
      <xdr:spPr>
        <a:xfrm>
          <a:off x="7639050" y="7467600"/>
          <a:ext cx="457200" cy="1533525"/>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485775</xdr:colOff>
      <xdr:row>49</xdr:row>
      <xdr:rowOff>38100</xdr:rowOff>
    </xdr:from>
    <xdr:to>
      <xdr:col>10</xdr:col>
      <xdr:colOff>409575</xdr:colOff>
      <xdr:row>54</xdr:row>
      <xdr:rowOff>152400</xdr:rowOff>
    </xdr:to>
    <xdr:cxnSp macro="">
      <xdr:nvCxnSpPr>
        <xdr:cNvPr id="146" name="肘形连接符 145"/>
        <xdr:cNvCxnSpPr>
          <a:stCxn id="57" idx="1"/>
          <a:endCxn id="41" idx="0"/>
        </xdr:cNvCxnSpPr>
      </xdr:nvCxnSpPr>
      <xdr:spPr>
        <a:xfrm rot="10800000" flipV="1">
          <a:off x="5972175" y="9163050"/>
          <a:ext cx="1295400" cy="971550"/>
        </a:xfrm>
        <a:prstGeom prst="bentConnector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19050</xdr:colOff>
      <xdr:row>45</xdr:row>
      <xdr:rowOff>66675</xdr:rowOff>
    </xdr:from>
    <xdr:to>
      <xdr:col>11</xdr:col>
      <xdr:colOff>552450</xdr:colOff>
      <xdr:row>48</xdr:row>
      <xdr:rowOff>47625</xdr:rowOff>
    </xdr:to>
    <xdr:cxnSp macro="">
      <xdr:nvCxnSpPr>
        <xdr:cNvPr id="159" name="肘形连接符 158"/>
        <xdr:cNvCxnSpPr>
          <a:stCxn id="57" idx="0"/>
          <a:endCxn id="198" idx="3"/>
        </xdr:cNvCxnSpPr>
      </xdr:nvCxnSpPr>
      <xdr:spPr>
        <a:xfrm rot="16200000" flipV="1">
          <a:off x="5810250" y="7820025"/>
          <a:ext cx="609600" cy="3962400"/>
        </a:xfrm>
        <a:prstGeom prst="bentConnector2">
          <a:avLst/>
        </a:prstGeom>
        <a:ln>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43</xdr:row>
      <xdr:rowOff>104775</xdr:rowOff>
    </xdr:from>
    <xdr:ext cx="2103268" cy="275717"/>
    <xdr:sp macro="" textlink="">
      <xdr:nvSpPr>
        <xdr:cNvPr id="166" name="文本框 165"/>
        <xdr:cNvSpPr txBox="1"/>
      </xdr:nvSpPr>
      <xdr:spPr>
        <a:xfrm>
          <a:off x="5943600" y="8201025"/>
          <a:ext cx="2103268"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PVP</a:t>
          </a:r>
          <a:r>
            <a:rPr lang="zh-CN" altLang="en-US" sz="1100"/>
            <a:t>价值释放循环（暂时不做）</a:t>
          </a:r>
        </a:p>
      </xdr:txBody>
    </xdr:sp>
    <xdr:clientData/>
  </xdr:oneCellAnchor>
  <xdr:oneCellAnchor>
    <xdr:from>
      <xdr:col>8</xdr:col>
      <xdr:colOff>457200</xdr:colOff>
      <xdr:row>46</xdr:row>
      <xdr:rowOff>123825</xdr:rowOff>
    </xdr:from>
    <xdr:ext cx="2099229" cy="275717"/>
    <xdr:sp macro="" textlink="">
      <xdr:nvSpPr>
        <xdr:cNvPr id="167" name="文本框 166"/>
        <xdr:cNvSpPr txBox="1"/>
      </xdr:nvSpPr>
      <xdr:spPr>
        <a:xfrm>
          <a:off x="5943600" y="8734425"/>
          <a:ext cx="209922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PVE</a:t>
          </a:r>
          <a:r>
            <a:rPr lang="zh-CN" altLang="en-US" sz="1100"/>
            <a:t>价值释放循环（暂时不做）</a:t>
          </a:r>
        </a:p>
      </xdr:txBody>
    </xdr:sp>
    <xdr:clientData/>
  </xdr:oneCellAnchor>
  <xdr:twoCellAnchor>
    <xdr:from>
      <xdr:col>8</xdr:col>
      <xdr:colOff>581025</xdr:colOff>
      <xdr:row>49</xdr:row>
      <xdr:rowOff>142874</xdr:rowOff>
    </xdr:from>
    <xdr:to>
      <xdr:col>9</xdr:col>
      <xdr:colOff>238125</xdr:colOff>
      <xdr:row>51</xdr:row>
      <xdr:rowOff>76199</xdr:rowOff>
    </xdr:to>
    <xdr:sp macro="" textlink="">
      <xdr:nvSpPr>
        <xdr:cNvPr id="168" name="椭圆 167"/>
        <xdr:cNvSpPr/>
      </xdr:nvSpPr>
      <xdr:spPr>
        <a:xfrm>
          <a:off x="6067425" y="10410824"/>
          <a:ext cx="342900" cy="352425"/>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485775</xdr:colOff>
      <xdr:row>56</xdr:row>
      <xdr:rowOff>133350</xdr:rowOff>
    </xdr:from>
    <xdr:to>
      <xdr:col>8</xdr:col>
      <xdr:colOff>485775</xdr:colOff>
      <xdr:row>61</xdr:row>
      <xdr:rowOff>85725</xdr:rowOff>
    </xdr:to>
    <xdr:cxnSp macro="">
      <xdr:nvCxnSpPr>
        <xdr:cNvPr id="174" name="直接箭头连接符 173"/>
        <xdr:cNvCxnSpPr>
          <a:stCxn id="41" idx="2"/>
          <a:endCxn id="177" idx="0"/>
        </xdr:cNvCxnSpPr>
      </xdr:nvCxnSpPr>
      <xdr:spPr>
        <a:xfrm>
          <a:off x="5972175" y="10458450"/>
          <a:ext cx="0" cy="8096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61</xdr:row>
      <xdr:rowOff>85725</xdr:rowOff>
    </xdr:from>
    <xdr:to>
      <xdr:col>10</xdr:col>
      <xdr:colOff>0</xdr:colOff>
      <xdr:row>63</xdr:row>
      <xdr:rowOff>66675</xdr:rowOff>
    </xdr:to>
    <xdr:sp macro="" textlink="">
      <xdr:nvSpPr>
        <xdr:cNvPr id="177" name="圆角矩形 176"/>
        <xdr:cNvSpPr/>
      </xdr:nvSpPr>
      <xdr:spPr>
        <a:xfrm>
          <a:off x="5086350" y="11268075"/>
          <a:ext cx="1771650" cy="323850"/>
        </a:xfrm>
        <a:prstGeom prst="roundRect">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抵御僵尸入侵，降低损失</a:t>
          </a:r>
        </a:p>
      </xdr:txBody>
    </xdr:sp>
    <xdr:clientData/>
  </xdr:twoCellAnchor>
  <xdr:twoCellAnchor>
    <xdr:from>
      <xdr:col>7</xdr:col>
      <xdr:colOff>276225</xdr:colOff>
      <xdr:row>59</xdr:row>
      <xdr:rowOff>9525</xdr:rowOff>
    </xdr:from>
    <xdr:to>
      <xdr:col>7</xdr:col>
      <xdr:colOff>619125</xdr:colOff>
      <xdr:row>60</xdr:row>
      <xdr:rowOff>161925</xdr:rowOff>
    </xdr:to>
    <xdr:sp macro="" textlink="">
      <xdr:nvSpPr>
        <xdr:cNvPr id="183" name="椭圆 182"/>
        <xdr:cNvSpPr/>
      </xdr:nvSpPr>
      <xdr:spPr>
        <a:xfrm>
          <a:off x="5076825" y="1084897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7</xdr:col>
      <xdr:colOff>628650</xdr:colOff>
      <xdr:row>59</xdr:row>
      <xdr:rowOff>133350</xdr:rowOff>
    </xdr:from>
    <xdr:ext cx="1948931" cy="275717"/>
    <xdr:sp macro="" textlink="">
      <xdr:nvSpPr>
        <xdr:cNvPr id="184" name="文本框 183"/>
        <xdr:cNvSpPr txBox="1"/>
      </xdr:nvSpPr>
      <xdr:spPr>
        <a:xfrm>
          <a:off x="5429250" y="10972800"/>
          <a:ext cx="1948931"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资源防御价值释放（第</a:t>
          </a:r>
          <a:r>
            <a:rPr lang="en-US" altLang="zh-CN" sz="1100">
              <a:solidFill>
                <a:schemeClr val="tx1"/>
              </a:solidFill>
            </a:rPr>
            <a:t>2</a:t>
          </a:r>
          <a:r>
            <a:rPr lang="zh-CN" altLang="en-US" sz="1100">
              <a:solidFill>
                <a:schemeClr val="tx1"/>
              </a:solidFill>
            </a:rPr>
            <a:t>步）</a:t>
          </a:r>
        </a:p>
      </xdr:txBody>
    </xdr:sp>
    <xdr:clientData/>
  </xdr:oneCellAnchor>
  <xdr:twoCellAnchor>
    <xdr:from>
      <xdr:col>8</xdr:col>
      <xdr:colOff>123825</xdr:colOff>
      <xdr:row>46</xdr:row>
      <xdr:rowOff>85725</xdr:rowOff>
    </xdr:from>
    <xdr:to>
      <xdr:col>8</xdr:col>
      <xdr:colOff>466725</xdr:colOff>
      <xdr:row>48</xdr:row>
      <xdr:rowOff>9525</xdr:rowOff>
    </xdr:to>
    <xdr:sp macro="" textlink="">
      <xdr:nvSpPr>
        <xdr:cNvPr id="185" name="椭圆 184"/>
        <xdr:cNvSpPr/>
      </xdr:nvSpPr>
      <xdr:spPr>
        <a:xfrm>
          <a:off x="5610225" y="9725025"/>
          <a:ext cx="342900" cy="34290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10</xdr:col>
      <xdr:colOff>647700</xdr:colOff>
      <xdr:row>66</xdr:row>
      <xdr:rowOff>85725</xdr:rowOff>
    </xdr:from>
    <xdr:to>
      <xdr:col>11</xdr:col>
      <xdr:colOff>304800</xdr:colOff>
      <xdr:row>68</xdr:row>
      <xdr:rowOff>22412</xdr:rowOff>
    </xdr:to>
    <xdr:sp macro="" textlink="">
      <xdr:nvSpPr>
        <xdr:cNvPr id="188" name="椭圆 187"/>
        <xdr:cNvSpPr/>
      </xdr:nvSpPr>
      <xdr:spPr>
        <a:xfrm>
          <a:off x="7483288" y="14137901"/>
          <a:ext cx="340659" cy="362511"/>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11</xdr:col>
      <xdr:colOff>352425</xdr:colOff>
      <xdr:row>66</xdr:row>
      <xdr:rowOff>114300</xdr:rowOff>
    </xdr:from>
    <xdr:ext cx="1172116" cy="275717"/>
    <xdr:sp macro="" textlink="">
      <xdr:nvSpPr>
        <xdr:cNvPr id="189" name="文本框 188"/>
        <xdr:cNvSpPr txBox="1"/>
      </xdr:nvSpPr>
      <xdr:spPr>
        <a:xfrm>
          <a:off x="7896225" y="12153900"/>
          <a:ext cx="117211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排行榜价值释放</a:t>
          </a:r>
        </a:p>
      </xdr:txBody>
    </xdr:sp>
    <xdr:clientData/>
  </xdr:oneCellAnchor>
  <xdr:twoCellAnchor>
    <xdr:from>
      <xdr:col>8</xdr:col>
      <xdr:colOff>485775</xdr:colOff>
      <xdr:row>56</xdr:row>
      <xdr:rowOff>133350</xdr:rowOff>
    </xdr:from>
    <xdr:to>
      <xdr:col>12</xdr:col>
      <xdr:colOff>252683</xdr:colOff>
      <xdr:row>66</xdr:row>
      <xdr:rowOff>114300</xdr:rowOff>
    </xdr:to>
    <xdr:cxnSp macro="">
      <xdr:nvCxnSpPr>
        <xdr:cNvPr id="190" name="直接箭头连接符 189"/>
        <xdr:cNvCxnSpPr>
          <a:stCxn id="41" idx="2"/>
          <a:endCxn id="189" idx="0"/>
        </xdr:cNvCxnSpPr>
      </xdr:nvCxnSpPr>
      <xdr:spPr>
        <a:xfrm>
          <a:off x="5972175" y="10458450"/>
          <a:ext cx="2510108" cy="169545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28576</xdr:colOff>
      <xdr:row>44</xdr:row>
      <xdr:rowOff>76200</xdr:rowOff>
    </xdr:from>
    <xdr:to>
      <xdr:col>6</xdr:col>
      <xdr:colOff>19050</xdr:colOff>
      <xdr:row>46</xdr:row>
      <xdr:rowOff>57150</xdr:rowOff>
    </xdr:to>
    <xdr:sp macro="" textlink="">
      <xdr:nvSpPr>
        <xdr:cNvPr id="198" name="圆角矩形 197"/>
        <xdr:cNvSpPr/>
      </xdr:nvSpPr>
      <xdr:spPr>
        <a:xfrm>
          <a:off x="2085976" y="9296400"/>
          <a:ext cx="2047874" cy="400050"/>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个人属性、装备、招募</a:t>
          </a:r>
          <a:r>
            <a:rPr lang="en-US" altLang="zh-CN" sz="1100">
              <a:latin typeface="微软雅黑" panose="020B0503020204020204" pitchFamily="34" charset="-122"/>
              <a:ea typeface="微软雅黑" panose="020B0503020204020204" pitchFamily="34" charset="-122"/>
            </a:rPr>
            <a:t>NPC</a:t>
          </a:r>
          <a:endParaRPr lang="zh-CN" altLang="en-US" sz="1100">
            <a:latin typeface="微软雅黑" panose="020B0503020204020204" pitchFamily="34" charset="-122"/>
            <a:ea typeface="微软雅黑" panose="020B0503020204020204" pitchFamily="34" charset="-122"/>
          </a:endParaRPr>
        </a:p>
      </xdr:txBody>
    </xdr:sp>
    <xdr:clientData/>
  </xdr:twoCellAnchor>
  <xdr:twoCellAnchor>
    <xdr:from>
      <xdr:col>4</xdr:col>
      <xdr:colOff>366713</xdr:colOff>
      <xdr:row>46</xdr:row>
      <xdr:rowOff>57150</xdr:rowOff>
    </xdr:from>
    <xdr:to>
      <xdr:col>4</xdr:col>
      <xdr:colOff>371475</xdr:colOff>
      <xdr:row>48</xdr:row>
      <xdr:rowOff>57150</xdr:rowOff>
    </xdr:to>
    <xdr:cxnSp macro="">
      <xdr:nvCxnSpPr>
        <xdr:cNvPr id="202" name="直接箭头连接符 201"/>
        <xdr:cNvCxnSpPr>
          <a:stCxn id="198" idx="2"/>
          <a:endCxn id="40" idx="0"/>
        </xdr:cNvCxnSpPr>
      </xdr:nvCxnSpPr>
      <xdr:spPr>
        <a:xfrm>
          <a:off x="3109913" y="9696450"/>
          <a:ext cx="4762" cy="4191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366713</xdr:colOff>
      <xdr:row>41</xdr:row>
      <xdr:rowOff>133350</xdr:rowOff>
    </xdr:from>
    <xdr:to>
      <xdr:col>4</xdr:col>
      <xdr:colOff>371475</xdr:colOff>
      <xdr:row>44</xdr:row>
      <xdr:rowOff>76200</xdr:rowOff>
    </xdr:to>
    <xdr:cxnSp macro="">
      <xdr:nvCxnSpPr>
        <xdr:cNvPr id="207" name="直接箭头连接符 206"/>
        <xdr:cNvCxnSpPr>
          <a:stCxn id="198" idx="0"/>
          <a:endCxn id="64" idx="2"/>
        </xdr:cNvCxnSpPr>
      </xdr:nvCxnSpPr>
      <xdr:spPr>
        <a:xfrm flipV="1">
          <a:off x="3109913" y="8724900"/>
          <a:ext cx="4762" cy="5715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114303</xdr:colOff>
      <xdr:row>43</xdr:row>
      <xdr:rowOff>85725</xdr:rowOff>
    </xdr:from>
    <xdr:to>
      <xdr:col>8</xdr:col>
      <xdr:colOff>457203</xdr:colOff>
      <xdr:row>45</xdr:row>
      <xdr:rowOff>28571</xdr:rowOff>
    </xdr:to>
    <xdr:sp macro="" textlink="">
      <xdr:nvSpPr>
        <xdr:cNvPr id="222" name="椭圆 221"/>
        <xdr:cNvSpPr/>
      </xdr:nvSpPr>
      <xdr:spPr>
        <a:xfrm>
          <a:off x="5600703" y="9096375"/>
          <a:ext cx="342900" cy="36194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552450</xdr:colOff>
      <xdr:row>50</xdr:row>
      <xdr:rowOff>28575</xdr:rowOff>
    </xdr:from>
    <xdr:to>
      <xdr:col>12</xdr:col>
      <xdr:colOff>252683</xdr:colOff>
      <xdr:row>66</xdr:row>
      <xdr:rowOff>114300</xdr:rowOff>
    </xdr:to>
    <xdr:cxnSp macro="">
      <xdr:nvCxnSpPr>
        <xdr:cNvPr id="226" name="直接箭头连接符 225"/>
        <xdr:cNvCxnSpPr>
          <a:stCxn id="57" idx="2"/>
          <a:endCxn id="189" idx="0"/>
        </xdr:cNvCxnSpPr>
      </xdr:nvCxnSpPr>
      <xdr:spPr>
        <a:xfrm>
          <a:off x="8096250" y="10506075"/>
          <a:ext cx="386033" cy="3438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75</xdr:row>
      <xdr:rowOff>22411</xdr:rowOff>
    </xdr:from>
    <xdr:to>
      <xdr:col>3</xdr:col>
      <xdr:colOff>342900</xdr:colOff>
      <xdr:row>76</xdr:row>
      <xdr:rowOff>174811</xdr:rowOff>
    </xdr:to>
    <xdr:sp macro="" textlink="">
      <xdr:nvSpPr>
        <xdr:cNvPr id="92" name="椭圆 91"/>
        <xdr:cNvSpPr/>
      </xdr:nvSpPr>
      <xdr:spPr>
        <a:xfrm>
          <a:off x="2050676" y="15564970"/>
          <a:ext cx="342900" cy="365312"/>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5</xdr:col>
      <xdr:colOff>638175</xdr:colOff>
      <xdr:row>75</xdr:row>
      <xdr:rowOff>9525</xdr:rowOff>
    </xdr:from>
    <xdr:to>
      <xdr:col>6</xdr:col>
      <xdr:colOff>295275</xdr:colOff>
      <xdr:row>76</xdr:row>
      <xdr:rowOff>161925</xdr:rowOff>
    </xdr:to>
    <xdr:sp macro="" textlink="">
      <xdr:nvSpPr>
        <xdr:cNvPr id="93" name="椭圆 92"/>
        <xdr:cNvSpPr/>
      </xdr:nvSpPr>
      <xdr:spPr>
        <a:xfrm>
          <a:off x="4067175"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666750</xdr:colOff>
      <xdr:row>75</xdr:row>
      <xdr:rowOff>19050</xdr:rowOff>
    </xdr:from>
    <xdr:to>
      <xdr:col>9</xdr:col>
      <xdr:colOff>323850</xdr:colOff>
      <xdr:row>76</xdr:row>
      <xdr:rowOff>179294</xdr:rowOff>
    </xdr:to>
    <xdr:sp macro="" textlink="">
      <xdr:nvSpPr>
        <xdr:cNvPr id="95" name="椭圆 94"/>
        <xdr:cNvSpPr/>
      </xdr:nvSpPr>
      <xdr:spPr>
        <a:xfrm>
          <a:off x="6135221" y="15348697"/>
          <a:ext cx="340658" cy="37315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666750</xdr:colOff>
      <xdr:row>75</xdr:row>
      <xdr:rowOff>19050</xdr:rowOff>
    </xdr:from>
    <xdr:to>
      <xdr:col>12</xdr:col>
      <xdr:colOff>323850</xdr:colOff>
      <xdr:row>76</xdr:row>
      <xdr:rowOff>168088</xdr:rowOff>
    </xdr:to>
    <xdr:sp macro="" textlink="">
      <xdr:nvSpPr>
        <xdr:cNvPr id="96" name="椭圆 95"/>
        <xdr:cNvSpPr/>
      </xdr:nvSpPr>
      <xdr:spPr>
        <a:xfrm>
          <a:off x="8185897" y="15348697"/>
          <a:ext cx="340659" cy="3619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15</xdr:col>
      <xdr:colOff>9525</xdr:colOff>
      <xdr:row>75</xdr:row>
      <xdr:rowOff>19050</xdr:rowOff>
    </xdr:from>
    <xdr:to>
      <xdr:col>15</xdr:col>
      <xdr:colOff>352425</xdr:colOff>
      <xdr:row>76</xdr:row>
      <xdr:rowOff>156882</xdr:rowOff>
    </xdr:to>
    <xdr:sp macro="" textlink="">
      <xdr:nvSpPr>
        <xdr:cNvPr id="97" name="椭圆 96"/>
        <xdr:cNvSpPr/>
      </xdr:nvSpPr>
      <xdr:spPr>
        <a:xfrm>
          <a:off x="10262907" y="15348697"/>
          <a:ext cx="342900" cy="350744"/>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18</xdr:col>
      <xdr:colOff>57150</xdr:colOff>
      <xdr:row>75</xdr:row>
      <xdr:rowOff>9525</xdr:rowOff>
    </xdr:from>
    <xdr:to>
      <xdr:col>18</xdr:col>
      <xdr:colOff>400050</xdr:colOff>
      <xdr:row>76</xdr:row>
      <xdr:rowOff>161925</xdr:rowOff>
    </xdr:to>
    <xdr:sp macro="" textlink="">
      <xdr:nvSpPr>
        <xdr:cNvPr id="98" name="椭圆 97"/>
        <xdr:cNvSpPr/>
      </xdr:nvSpPr>
      <xdr:spPr>
        <a:xfrm>
          <a:off x="12401550"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6</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3</xdr:col>
      <xdr:colOff>342900</xdr:colOff>
      <xdr:row>75</xdr:row>
      <xdr:rowOff>192181</xdr:rowOff>
    </xdr:from>
    <xdr:to>
      <xdr:col>5</xdr:col>
      <xdr:colOff>638175</xdr:colOff>
      <xdr:row>75</xdr:row>
      <xdr:rowOff>205067</xdr:rowOff>
    </xdr:to>
    <xdr:cxnSp macro="">
      <xdr:nvCxnSpPr>
        <xdr:cNvPr id="99" name="直接箭头连接符 98"/>
        <xdr:cNvCxnSpPr>
          <a:stCxn id="92" idx="6"/>
          <a:endCxn id="93" idx="2"/>
        </xdr:cNvCxnSpPr>
      </xdr:nvCxnSpPr>
      <xdr:spPr>
        <a:xfrm flipV="1">
          <a:off x="2393576" y="15734740"/>
          <a:ext cx="1662393" cy="12886"/>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295275</xdr:colOff>
      <xdr:row>75</xdr:row>
      <xdr:rowOff>192181</xdr:rowOff>
    </xdr:from>
    <xdr:to>
      <xdr:col>8</xdr:col>
      <xdr:colOff>666750</xdr:colOff>
      <xdr:row>75</xdr:row>
      <xdr:rowOff>205628</xdr:rowOff>
    </xdr:to>
    <xdr:cxnSp macro="">
      <xdr:nvCxnSpPr>
        <xdr:cNvPr id="101" name="直接箭头连接符 100"/>
        <xdr:cNvCxnSpPr>
          <a:stCxn id="93" idx="6"/>
          <a:endCxn id="95" idx="2"/>
        </xdr:cNvCxnSpPr>
      </xdr:nvCxnSpPr>
      <xdr:spPr>
        <a:xfrm>
          <a:off x="4396628" y="15521828"/>
          <a:ext cx="1738593" cy="13447"/>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323850</xdr:colOff>
      <xdr:row>75</xdr:row>
      <xdr:rowOff>200025</xdr:rowOff>
    </xdr:from>
    <xdr:to>
      <xdr:col>11</xdr:col>
      <xdr:colOff>666750</xdr:colOff>
      <xdr:row>75</xdr:row>
      <xdr:rowOff>205628</xdr:rowOff>
    </xdr:to>
    <xdr:cxnSp macro="">
      <xdr:nvCxnSpPr>
        <xdr:cNvPr id="105" name="直接箭头连接符 104"/>
        <xdr:cNvCxnSpPr>
          <a:stCxn id="95" idx="6"/>
          <a:endCxn id="96" idx="2"/>
        </xdr:cNvCxnSpPr>
      </xdr:nvCxnSpPr>
      <xdr:spPr>
        <a:xfrm flipV="1">
          <a:off x="6475879" y="15529672"/>
          <a:ext cx="1710018"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75</xdr:row>
      <xdr:rowOff>194422</xdr:rowOff>
    </xdr:from>
    <xdr:to>
      <xdr:col>15</xdr:col>
      <xdr:colOff>9525</xdr:colOff>
      <xdr:row>75</xdr:row>
      <xdr:rowOff>200025</xdr:rowOff>
    </xdr:to>
    <xdr:cxnSp macro="">
      <xdr:nvCxnSpPr>
        <xdr:cNvPr id="108" name="直接箭头连接符 107"/>
        <xdr:cNvCxnSpPr>
          <a:stCxn id="96" idx="6"/>
          <a:endCxn id="97" idx="2"/>
        </xdr:cNvCxnSpPr>
      </xdr:nvCxnSpPr>
      <xdr:spPr>
        <a:xfrm flipV="1">
          <a:off x="8526556" y="15524069"/>
          <a:ext cx="1736351"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352425</xdr:colOff>
      <xdr:row>75</xdr:row>
      <xdr:rowOff>192181</xdr:rowOff>
    </xdr:from>
    <xdr:to>
      <xdr:col>18</xdr:col>
      <xdr:colOff>57150</xdr:colOff>
      <xdr:row>75</xdr:row>
      <xdr:rowOff>194422</xdr:rowOff>
    </xdr:to>
    <xdr:cxnSp macro="">
      <xdr:nvCxnSpPr>
        <xdr:cNvPr id="111" name="直接箭头连接符 110"/>
        <xdr:cNvCxnSpPr>
          <a:stCxn id="97" idx="6"/>
          <a:endCxn id="98" idx="2"/>
        </xdr:cNvCxnSpPr>
      </xdr:nvCxnSpPr>
      <xdr:spPr>
        <a:xfrm flipV="1">
          <a:off x="10605807" y="15521828"/>
          <a:ext cx="1755402" cy="2241"/>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172570</xdr:colOff>
      <xdr:row>64</xdr:row>
      <xdr:rowOff>49867</xdr:rowOff>
    </xdr:from>
    <xdr:to>
      <xdr:col>14</xdr:col>
      <xdr:colOff>515470</xdr:colOff>
      <xdr:row>65</xdr:row>
      <xdr:rowOff>198905</xdr:rowOff>
    </xdr:to>
    <xdr:sp macro="" textlink="">
      <xdr:nvSpPr>
        <xdr:cNvPr id="117" name="椭圆 116"/>
        <xdr:cNvSpPr/>
      </xdr:nvSpPr>
      <xdr:spPr>
        <a:xfrm>
          <a:off x="9773770" y="13461067"/>
          <a:ext cx="342900" cy="358588"/>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600">
              <a:latin typeface="微软雅黑" panose="020B0503020204020204" pitchFamily="34" charset="-122"/>
              <a:ea typeface="微软雅黑" panose="020B0503020204020204" pitchFamily="34" charset="-122"/>
            </a:rPr>
            <a:t>！</a:t>
          </a:r>
        </a:p>
      </xdr:txBody>
    </xdr:sp>
    <xdr:clientData/>
  </xdr:twoCellAnchor>
  <xdr:oneCellAnchor>
    <xdr:from>
      <xdr:col>14</xdr:col>
      <xdr:colOff>553570</xdr:colOff>
      <xdr:row>64</xdr:row>
      <xdr:rowOff>94690</xdr:rowOff>
    </xdr:from>
    <xdr:ext cx="2159566" cy="275717"/>
    <xdr:sp macro="" textlink="">
      <xdr:nvSpPr>
        <xdr:cNvPr id="118" name="文本框 117"/>
        <xdr:cNvSpPr txBox="1"/>
      </xdr:nvSpPr>
      <xdr:spPr>
        <a:xfrm>
          <a:off x="10154770" y="13505890"/>
          <a:ext cx="215956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需预留一周时间做数值体验调整</a:t>
          </a:r>
        </a:p>
      </xdr:txBody>
    </xdr:sp>
    <xdr:clientData/>
  </xdr:oneCellAnchor>
  <xdr:twoCellAnchor>
    <xdr:from>
      <xdr:col>3</xdr:col>
      <xdr:colOff>22412</xdr:colOff>
      <xdr:row>73</xdr:row>
      <xdr:rowOff>100853</xdr:rowOff>
    </xdr:from>
    <xdr:to>
      <xdr:col>7</xdr:col>
      <xdr:colOff>302559</xdr:colOff>
      <xdr:row>73</xdr:row>
      <xdr:rowOff>100854</xdr:rowOff>
    </xdr:to>
    <xdr:cxnSp macro="">
      <xdr:nvCxnSpPr>
        <xdr:cNvPr id="120" name="直接箭头连接符 119"/>
        <xdr:cNvCxnSpPr/>
      </xdr:nvCxnSpPr>
      <xdr:spPr>
        <a:xfrm flipV="1">
          <a:off x="2073088" y="15643412"/>
          <a:ext cx="3014383" cy="1"/>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403411</xdr:colOff>
      <xdr:row>72</xdr:row>
      <xdr:rowOff>11206</xdr:rowOff>
    </xdr:from>
    <xdr:ext cx="609590" cy="275717"/>
    <xdr:sp macro="" textlink="">
      <xdr:nvSpPr>
        <xdr:cNvPr id="127" name="文本框 126"/>
        <xdr:cNvSpPr txBox="1"/>
      </xdr:nvSpPr>
      <xdr:spPr>
        <a:xfrm>
          <a:off x="3146611" y="15098806"/>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按进度</a:t>
          </a:r>
        </a:p>
      </xdr:txBody>
    </xdr:sp>
    <xdr:clientData/>
  </xdr:oneCellAnchor>
  <xdr:twoCellAnchor>
    <xdr:from>
      <xdr:col>2</xdr:col>
      <xdr:colOff>179294</xdr:colOff>
      <xdr:row>81</xdr:row>
      <xdr:rowOff>89647</xdr:rowOff>
    </xdr:from>
    <xdr:to>
      <xdr:col>2</xdr:col>
      <xdr:colOff>190501</xdr:colOff>
      <xdr:row>88</xdr:row>
      <xdr:rowOff>33617</xdr:rowOff>
    </xdr:to>
    <xdr:cxnSp macro="">
      <xdr:nvCxnSpPr>
        <xdr:cNvPr id="128" name="直接箭头连接符 127"/>
        <xdr:cNvCxnSpPr/>
      </xdr:nvCxnSpPr>
      <xdr:spPr>
        <a:xfrm>
          <a:off x="1546412" y="17279471"/>
          <a:ext cx="11207" cy="1434352"/>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276225</xdr:colOff>
      <xdr:row>83</xdr:row>
      <xdr:rowOff>123265</xdr:rowOff>
    </xdr:from>
    <xdr:ext cx="609590" cy="275717"/>
    <xdr:sp macro="" textlink="">
      <xdr:nvSpPr>
        <xdr:cNvPr id="131" name="文本框 130"/>
        <xdr:cNvSpPr txBox="1"/>
      </xdr:nvSpPr>
      <xdr:spPr>
        <a:xfrm>
          <a:off x="962025" y="17468290"/>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按时间</a:t>
          </a:r>
        </a:p>
      </xdr:txBody>
    </xdr:sp>
    <xdr:clientData/>
  </xdr:oneCellAnchor>
  <xdr:oneCellAnchor>
    <xdr:from>
      <xdr:col>14</xdr:col>
      <xdr:colOff>76200</xdr:colOff>
      <xdr:row>38</xdr:row>
      <xdr:rowOff>19050</xdr:rowOff>
    </xdr:from>
    <xdr:ext cx="4867275" cy="5295900"/>
    <xdr:sp macro="" textlink="">
      <xdr:nvSpPr>
        <xdr:cNvPr id="39" name="文本框 38"/>
        <xdr:cNvSpPr txBox="1"/>
      </xdr:nvSpPr>
      <xdr:spPr>
        <a:xfrm>
          <a:off x="9677400" y="7981950"/>
          <a:ext cx="4867275" cy="5295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600" b="1">
              <a:latin typeface="微软雅黑" panose="020B0503020204020204" pitchFamily="34" charset="-122"/>
              <a:ea typeface="微软雅黑" panose="020B0503020204020204" pitchFamily="34" charset="-122"/>
            </a:rPr>
            <a:t>个人选择对结果产生的影响：</a:t>
          </a:r>
          <a:endParaRPr lang="en-US" altLang="zh-CN" sz="1600" b="1">
            <a:latin typeface="微软雅黑" panose="020B0503020204020204" pitchFamily="34" charset="-122"/>
            <a:ea typeface="微软雅黑" panose="020B0503020204020204" pitchFamily="34" charset="-122"/>
          </a:endParaRPr>
        </a:p>
        <a:p>
          <a:r>
            <a:rPr lang="zh-CN" altLang="en-US" sz="1100" b="1">
              <a:latin typeface="微软雅黑" panose="020B0503020204020204" pitchFamily="34" charset="-122"/>
              <a:ea typeface="微软雅黑" panose="020B0503020204020204" pitchFamily="34" charset="-122"/>
            </a:rPr>
            <a:t>成长策略选择：</a:t>
          </a:r>
          <a:endParaRPr lang="en-US" altLang="zh-CN" sz="1100" b="1">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先升资源</a:t>
          </a:r>
          <a:r>
            <a:rPr lang="en-US" altLang="zh-CN" sz="1100">
              <a:latin typeface="微软雅黑" panose="020B0503020204020204" pitchFamily="34" charset="-122"/>
              <a:ea typeface="微软雅黑" panose="020B0503020204020204" pitchFamily="34" charset="-122"/>
            </a:rPr>
            <a:t>or</a:t>
          </a:r>
          <a:r>
            <a:rPr lang="zh-CN" altLang="en-US" sz="1100">
              <a:latin typeface="微软雅黑" panose="020B0503020204020204" pitchFamily="34" charset="-122"/>
              <a:ea typeface="微软雅黑" panose="020B0503020204020204" pitchFamily="34" charset="-122"/>
            </a:rPr>
            <a:t>武器</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先升哪种资源</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先升庄园</a:t>
          </a:r>
          <a:r>
            <a:rPr lang="en-US" altLang="zh-CN" sz="1100">
              <a:latin typeface="微软雅黑" panose="020B0503020204020204" pitchFamily="34" charset="-122"/>
              <a:ea typeface="微软雅黑" panose="020B0503020204020204" pitchFamily="34" charset="-122"/>
            </a:rPr>
            <a:t>or</a:t>
          </a:r>
          <a:r>
            <a:rPr lang="zh-CN" altLang="en-US" sz="1100">
              <a:latin typeface="微软雅黑" panose="020B0503020204020204" pitchFamily="34" charset="-122"/>
              <a:ea typeface="微软雅黑" panose="020B0503020204020204" pitchFamily="34" charset="-122"/>
            </a:rPr>
            <a:t>个人</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去哪里探索，选择怎样的装备路径</a:t>
          </a:r>
          <a:endParaRPr lang="en-US" altLang="zh-CN" sz="1100">
            <a:latin typeface="微软雅黑" panose="020B0503020204020204" pitchFamily="34" charset="-122"/>
            <a:ea typeface="微软雅黑" panose="020B0503020204020204" pitchFamily="34" charset="-122"/>
          </a:endParaRPr>
        </a:p>
        <a:p>
          <a:endParaRPr lang="en-US" altLang="zh-CN" sz="1100">
            <a:latin typeface="微软雅黑" panose="020B0503020204020204" pitchFamily="34" charset="-122"/>
            <a:ea typeface="微软雅黑" panose="020B0503020204020204" pitchFamily="34" charset="-122"/>
          </a:endParaRPr>
        </a:p>
      </xdr:txBody>
    </xdr:sp>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8" Type="http://schemas.openxmlformats.org/officeDocument/2006/relationships/hyperlink" Target="https://pan.baidu.com/s/1pL7G1yN%20%20&#23494;&#30721;:%20xynx" TargetMode="External"/><Relationship Id="rId13" Type="http://schemas.openxmlformats.org/officeDocument/2006/relationships/hyperlink" Target="https://pan.baidu.com/s/1jHBe6nc%20%20&#23494;&#30721;:%20sabp" TargetMode="External"/><Relationship Id="rId3" Type="http://schemas.openxmlformats.org/officeDocument/2006/relationships/hyperlink" Target="https://pan.baidu.com/s/1kUE10Zt%20%20&#23494;&#30721;:%208u75" TargetMode="External"/><Relationship Id="rId7" Type="http://schemas.openxmlformats.org/officeDocument/2006/relationships/hyperlink" Target="https://pan.baidu.com/s/1ge2xonL%20%20&#23494;&#30721;:%20xh7d" TargetMode="External"/><Relationship Id="rId12" Type="http://schemas.openxmlformats.org/officeDocument/2006/relationships/hyperlink" Target="https://pan.baidu.com/s/1qXEPm0G%20%20&#23494;&#30721;:%20h4gh" TargetMode="External"/><Relationship Id="rId17" Type="http://schemas.openxmlformats.org/officeDocument/2006/relationships/drawing" Target="../drawings/drawing6.xml"/><Relationship Id="rId2" Type="http://schemas.openxmlformats.org/officeDocument/2006/relationships/hyperlink" Target="https://pan.baidu.com/s/1kUFNeQz%20%20&#23494;&#30721;:%20p9kb" TargetMode="External"/><Relationship Id="rId16" Type="http://schemas.openxmlformats.org/officeDocument/2006/relationships/hyperlink" Target="https://pan.baidu.com/s/1wTnW_rMHL_ANoKw8FJSNfQ%20%20&#23494;&#30721;:%203m7z" TargetMode="External"/><Relationship Id="rId1" Type="http://schemas.openxmlformats.org/officeDocument/2006/relationships/hyperlink" Target="https://pan.baidu.com/s/1pLG4lHD%20%20&#23494;&#30721;:%20epam" TargetMode="External"/><Relationship Id="rId6" Type="http://schemas.openxmlformats.org/officeDocument/2006/relationships/hyperlink" Target="https://pan.baidu.com/s/1eSixZk2%20%20&#23494;&#30721;:%20wwp6" TargetMode="External"/><Relationship Id="rId11" Type="http://schemas.openxmlformats.org/officeDocument/2006/relationships/hyperlink" Target="https://pan.baidu.com/s/1cydUfs%20%20&#23494;&#30721;:%20esq6" TargetMode="External"/><Relationship Id="rId5" Type="http://schemas.openxmlformats.org/officeDocument/2006/relationships/hyperlink" Target="https://pan.baidu.com/s/1skLGVzZ%20%20&#23494;&#30721;:%20s6ek" TargetMode="External"/><Relationship Id="rId15" Type="http://schemas.openxmlformats.org/officeDocument/2006/relationships/hyperlink" Target="https://pan.baidu.com/s/1O2_CKxxbzmwdK0x55uRphg" TargetMode="External"/><Relationship Id="rId10" Type="http://schemas.openxmlformats.org/officeDocument/2006/relationships/hyperlink" Target="https://pan.baidu.com/s/1i5iqAjz%20%20&#23494;&#30721;:%20dqir" TargetMode="External"/><Relationship Id="rId4" Type="http://schemas.openxmlformats.org/officeDocument/2006/relationships/hyperlink" Target="https://pan.baidu.com/s/1dFAjVAp%20%20&#23494;&#30721;:%20xn92" TargetMode="External"/><Relationship Id="rId9" Type="http://schemas.openxmlformats.org/officeDocument/2006/relationships/hyperlink" Target="https://pan.baidu.com/s/1kVchesf%20%20&#23494;&#30721;:%209gxk" TargetMode="External"/><Relationship Id="rId14" Type="http://schemas.openxmlformats.org/officeDocument/2006/relationships/hyperlink" Target="https://pan.baidu.com/s/1iNDrfnEQmBaZ8h8ZhOIz8w%20%20&#23494;&#30721;&#65306;n5h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79998168889431442"/>
  </sheetPr>
  <dimension ref="A1:H32"/>
  <sheetViews>
    <sheetView zoomScale="115" zoomScaleNormal="115" workbookViewId="0">
      <selection activeCell="K24" sqref="K24"/>
    </sheetView>
  </sheetViews>
  <sheetFormatPr defaultRowHeight="16.5" x14ac:dyDescent="0.35"/>
  <cols>
    <col min="1" max="1" width="14.25" style="17" customWidth="1"/>
    <col min="2" max="2" width="19.25" style="17" customWidth="1"/>
    <col min="3" max="3" width="20.75" style="17" customWidth="1"/>
    <col min="4" max="4" width="14.125" style="17" customWidth="1"/>
    <col min="5" max="16384" width="9" style="17"/>
  </cols>
  <sheetData>
    <row r="1" spans="1:8" x14ac:dyDescent="0.35">
      <c r="A1" s="63" t="s">
        <v>82</v>
      </c>
      <c r="B1" s="31" t="s">
        <v>269</v>
      </c>
      <c r="C1" s="66" t="s">
        <v>128</v>
      </c>
      <c r="D1" s="66"/>
      <c r="E1" s="66"/>
      <c r="F1" s="66"/>
      <c r="G1" s="67"/>
    </row>
    <row r="2" spans="1:8" x14ac:dyDescent="0.35">
      <c r="A2" s="61"/>
      <c r="B2" s="28"/>
      <c r="C2" s="22"/>
      <c r="D2" s="22"/>
      <c r="E2" s="22"/>
      <c r="F2" s="21"/>
      <c r="G2" s="23"/>
      <c r="H2" s="49"/>
    </row>
    <row r="3" spans="1:8" x14ac:dyDescent="0.35">
      <c r="A3" s="61"/>
      <c r="B3" s="28"/>
      <c r="C3" s="22"/>
      <c r="D3" s="22"/>
      <c r="E3" s="22"/>
      <c r="F3" s="21"/>
      <c r="G3" s="23"/>
    </row>
    <row r="4" spans="1:8" x14ac:dyDescent="0.35">
      <c r="A4" s="61"/>
      <c r="B4" s="28"/>
      <c r="C4" s="22"/>
      <c r="D4" s="22"/>
      <c r="E4" s="22"/>
      <c r="F4" s="21"/>
      <c r="G4" s="23"/>
    </row>
    <row r="5" spans="1:8" x14ac:dyDescent="0.35">
      <c r="A5" s="61"/>
      <c r="B5" s="28"/>
      <c r="C5" s="22"/>
      <c r="D5" s="22"/>
      <c r="E5" s="22"/>
      <c r="F5" s="21"/>
      <c r="G5" s="23"/>
    </row>
    <row r="6" spans="1:8" x14ac:dyDescent="0.35">
      <c r="A6" s="61"/>
      <c r="B6" s="28"/>
      <c r="C6" s="22"/>
      <c r="D6" s="22"/>
      <c r="E6" s="22"/>
      <c r="F6" s="21"/>
      <c r="G6" s="23"/>
    </row>
    <row r="7" spans="1:8" x14ac:dyDescent="0.35">
      <c r="A7" s="61"/>
      <c r="B7" s="28"/>
      <c r="C7" s="22"/>
      <c r="D7" s="22"/>
      <c r="E7" s="22"/>
      <c r="F7" s="21"/>
      <c r="G7" s="23"/>
    </row>
    <row r="8" spans="1:8" x14ac:dyDescent="0.35">
      <c r="A8" s="61"/>
      <c r="B8" s="28"/>
      <c r="C8" s="22"/>
      <c r="D8" s="22"/>
      <c r="E8" s="22"/>
      <c r="F8" s="21"/>
      <c r="G8" s="23"/>
    </row>
    <row r="9" spans="1:8" x14ac:dyDescent="0.35">
      <c r="A9" s="61"/>
      <c r="B9" s="28"/>
      <c r="C9" s="22"/>
      <c r="D9" s="22"/>
      <c r="E9" s="22"/>
      <c r="F9" s="21"/>
      <c r="G9" s="23"/>
    </row>
    <row r="10" spans="1:8" x14ac:dyDescent="0.35">
      <c r="A10" s="61"/>
      <c r="B10" s="28"/>
      <c r="C10" s="22"/>
      <c r="D10" s="22"/>
      <c r="E10" s="22"/>
      <c r="F10" s="21"/>
      <c r="G10" s="23"/>
    </row>
    <row r="11" spans="1:8" x14ac:dyDescent="0.35">
      <c r="A11" s="61"/>
      <c r="B11" s="57"/>
      <c r="C11" s="22"/>
      <c r="D11" s="22"/>
      <c r="E11" s="22"/>
      <c r="F11" s="21"/>
      <c r="G11" s="23"/>
    </row>
    <row r="12" spans="1:8" x14ac:dyDescent="0.35">
      <c r="A12" s="61"/>
      <c r="B12" s="57"/>
      <c r="C12" s="22"/>
      <c r="D12" s="22"/>
      <c r="E12" s="22"/>
      <c r="F12" s="21"/>
      <c r="G12" s="23"/>
    </row>
    <row r="13" spans="1:8" x14ac:dyDescent="0.35">
      <c r="A13" s="61"/>
      <c r="B13" s="28"/>
      <c r="C13" s="22"/>
      <c r="D13" s="22"/>
      <c r="E13" s="22"/>
      <c r="F13" s="21"/>
      <c r="G13" s="23"/>
    </row>
    <row r="14" spans="1:8" x14ac:dyDescent="0.35">
      <c r="A14" s="61"/>
      <c r="B14" s="28"/>
      <c r="C14" s="22"/>
      <c r="D14" s="22"/>
      <c r="E14" s="22"/>
      <c r="F14" s="21"/>
      <c r="G14" s="23"/>
    </row>
    <row r="15" spans="1:8" x14ac:dyDescent="0.35">
      <c r="A15" s="61"/>
      <c r="B15" s="57"/>
      <c r="C15" s="22"/>
      <c r="D15" s="22"/>
      <c r="E15" s="22"/>
      <c r="F15" s="21"/>
      <c r="G15" s="23"/>
    </row>
    <row r="16" spans="1:8" x14ac:dyDescent="0.35">
      <c r="A16" s="61"/>
      <c r="B16" s="64"/>
      <c r="C16" s="22"/>
      <c r="D16" s="22"/>
      <c r="E16" s="22"/>
      <c r="F16" s="21"/>
      <c r="G16" s="23"/>
    </row>
    <row r="17" spans="1:7" x14ac:dyDescent="0.35">
      <c r="A17" s="61"/>
      <c r="B17" s="64"/>
      <c r="C17" s="22"/>
      <c r="D17" s="22"/>
      <c r="E17" s="22"/>
      <c r="F17" s="21"/>
      <c r="G17" s="23"/>
    </row>
    <row r="18" spans="1:7" x14ac:dyDescent="0.35">
      <c r="A18" s="61"/>
      <c r="B18" s="28"/>
      <c r="C18" s="22"/>
      <c r="D18" s="22"/>
      <c r="E18" s="22"/>
      <c r="F18" s="21"/>
      <c r="G18" s="23"/>
    </row>
    <row r="19" spans="1:7" x14ac:dyDescent="0.35">
      <c r="A19" s="61"/>
      <c r="B19" s="64"/>
      <c r="C19" s="22"/>
      <c r="D19" s="22"/>
      <c r="E19" s="22"/>
      <c r="F19" s="21"/>
      <c r="G19" s="23"/>
    </row>
    <row r="20" spans="1:7" x14ac:dyDescent="0.35">
      <c r="A20" s="61"/>
      <c r="B20" s="64"/>
      <c r="C20" s="22"/>
      <c r="D20" s="22"/>
      <c r="E20" s="22"/>
      <c r="F20" s="21"/>
      <c r="G20" s="23"/>
    </row>
    <row r="21" spans="1:7" x14ac:dyDescent="0.35">
      <c r="A21" s="61" t="s">
        <v>291</v>
      </c>
      <c r="B21" s="28" t="s">
        <v>272</v>
      </c>
      <c r="C21" s="22" t="s">
        <v>155</v>
      </c>
      <c r="D21" s="22"/>
      <c r="E21" s="22"/>
      <c r="F21" s="21"/>
      <c r="G21" s="23"/>
    </row>
    <row r="22" spans="1:7" x14ac:dyDescent="0.35">
      <c r="A22" s="61" t="s">
        <v>154</v>
      </c>
      <c r="B22" s="28" t="s">
        <v>272</v>
      </c>
      <c r="C22" s="22" t="s">
        <v>155</v>
      </c>
      <c r="D22" s="22"/>
      <c r="E22" s="22"/>
      <c r="F22" s="21"/>
      <c r="G22" s="23"/>
    </row>
    <row r="23" spans="1:7" x14ac:dyDescent="0.35">
      <c r="A23" s="61"/>
      <c r="B23" s="57"/>
      <c r="C23" s="22"/>
      <c r="D23" s="22"/>
      <c r="E23" s="22"/>
      <c r="F23" s="21"/>
      <c r="G23" s="23"/>
    </row>
    <row r="24" spans="1:7" x14ac:dyDescent="0.35">
      <c r="A24" s="61" t="s">
        <v>120</v>
      </c>
      <c r="B24" s="64" t="s">
        <v>270</v>
      </c>
      <c r="C24" s="22"/>
      <c r="D24" s="22"/>
      <c r="E24" s="22"/>
      <c r="F24" s="21"/>
      <c r="G24" s="23"/>
    </row>
    <row r="25" spans="1:7" x14ac:dyDescent="0.35">
      <c r="A25" s="61" t="s">
        <v>121</v>
      </c>
      <c r="B25" s="64" t="s">
        <v>270</v>
      </c>
      <c r="C25" s="22"/>
      <c r="D25" s="22"/>
      <c r="E25" s="22"/>
      <c r="F25" s="21"/>
      <c r="G25" s="23"/>
    </row>
    <row r="26" spans="1:7" x14ac:dyDescent="0.35">
      <c r="A26" s="61" t="s">
        <v>122</v>
      </c>
      <c r="B26" s="64" t="s">
        <v>270</v>
      </c>
      <c r="C26" s="22"/>
      <c r="D26" s="22"/>
      <c r="E26" s="22"/>
      <c r="F26" s="21"/>
      <c r="G26" s="23"/>
    </row>
    <row r="27" spans="1:7" x14ac:dyDescent="0.35">
      <c r="A27" s="61" t="s">
        <v>123</v>
      </c>
      <c r="B27" s="64" t="s">
        <v>270</v>
      </c>
      <c r="C27" s="22"/>
      <c r="D27" s="22"/>
      <c r="E27" s="22"/>
      <c r="F27" s="21"/>
      <c r="G27" s="23"/>
    </row>
    <row r="28" spans="1:7" x14ac:dyDescent="0.35">
      <c r="A28" s="61" t="s">
        <v>124</v>
      </c>
      <c r="B28" s="64" t="s">
        <v>270</v>
      </c>
      <c r="C28" s="22"/>
      <c r="D28" s="22"/>
      <c r="E28" s="22"/>
      <c r="F28" s="21"/>
      <c r="G28" s="23"/>
    </row>
    <row r="29" spans="1:7" x14ac:dyDescent="0.35">
      <c r="A29" s="61" t="s">
        <v>125</v>
      </c>
      <c r="B29" s="64" t="s">
        <v>270</v>
      </c>
      <c r="C29" s="22"/>
      <c r="D29" s="22"/>
      <c r="E29" s="22"/>
      <c r="F29" s="21"/>
      <c r="G29" s="23"/>
    </row>
    <row r="30" spans="1:7" x14ac:dyDescent="0.35">
      <c r="A30" s="62" t="s">
        <v>126</v>
      </c>
      <c r="B30" s="64" t="s">
        <v>270</v>
      </c>
      <c r="C30" s="25"/>
      <c r="D30" s="25"/>
      <c r="E30" s="25"/>
      <c r="F30" s="24"/>
      <c r="G30" s="26"/>
    </row>
    <row r="32" spans="1:7" x14ac:dyDescent="0.35">
      <c r="B32" s="17" t="s">
        <v>273</v>
      </c>
    </row>
  </sheetData>
  <mergeCells count="1">
    <mergeCell ref="C1:G1"/>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7:U159"/>
  <sheetViews>
    <sheetView showGridLines="0" tabSelected="1" topLeftCell="A61" zoomScaleNormal="100" workbookViewId="0">
      <selection activeCell="S71" sqref="S71"/>
    </sheetView>
  </sheetViews>
  <sheetFormatPr defaultRowHeight="16.5" x14ac:dyDescent="0.15"/>
  <cols>
    <col min="1" max="14" width="9" style="52"/>
    <col min="15" max="15" width="15.625" style="52" customWidth="1"/>
    <col min="16" max="16384" width="9" style="52"/>
  </cols>
  <sheetData>
    <row r="57" spans="2:2" x14ac:dyDescent="0.15">
      <c r="B57" s="54"/>
    </row>
    <row r="58" spans="2:2" x14ac:dyDescent="0.15">
      <c r="B58" s="54"/>
    </row>
    <row r="59" spans="2:2" x14ac:dyDescent="0.15">
      <c r="B59" s="54"/>
    </row>
    <row r="75" spans="4:21" ht="13.5" customHeight="1" x14ac:dyDescent="0.15"/>
    <row r="76" spans="4:21" x14ac:dyDescent="0.15">
      <c r="L76" s="53"/>
    </row>
    <row r="78" spans="4:21" ht="15.75" customHeight="1" x14ac:dyDescent="0.15">
      <c r="D78" s="76" t="s">
        <v>221</v>
      </c>
      <c r="E78" s="76"/>
      <c r="F78" s="76"/>
      <c r="G78" s="76"/>
      <c r="H78" s="76"/>
      <c r="I78" s="76"/>
      <c r="J78" s="76"/>
      <c r="K78" s="76"/>
      <c r="L78" s="76"/>
      <c r="M78" s="77" t="s">
        <v>289</v>
      </c>
      <c r="N78" s="77"/>
      <c r="O78" s="77"/>
      <c r="P78" s="78" t="s">
        <v>223</v>
      </c>
      <c r="Q78" s="78"/>
      <c r="R78" s="78"/>
      <c r="S78" s="79" t="s">
        <v>223</v>
      </c>
      <c r="T78" s="79"/>
      <c r="U78" s="79"/>
    </row>
    <row r="79" spans="4:21" x14ac:dyDescent="0.15">
      <c r="D79" s="52" t="s">
        <v>222</v>
      </c>
      <c r="G79" s="52" t="s">
        <v>222</v>
      </c>
      <c r="J79" s="52" t="s">
        <v>222</v>
      </c>
      <c r="M79" s="52" t="s">
        <v>222</v>
      </c>
      <c r="P79" s="52" t="s">
        <v>222</v>
      </c>
      <c r="S79" s="52" t="s">
        <v>222</v>
      </c>
    </row>
    <row r="80" spans="4:21" x14ac:dyDescent="0.15">
      <c r="D80" s="54" t="s">
        <v>224</v>
      </c>
      <c r="G80" s="54" t="s">
        <v>224</v>
      </c>
      <c r="J80" s="54" t="s">
        <v>224</v>
      </c>
      <c r="M80" s="54" t="s">
        <v>224</v>
      </c>
      <c r="P80" s="54" t="s">
        <v>224</v>
      </c>
      <c r="S80" s="54" t="s">
        <v>224</v>
      </c>
    </row>
    <row r="82" spans="4:21" x14ac:dyDescent="0.15">
      <c r="D82" s="56"/>
      <c r="E82" s="56"/>
      <c r="F82" s="56" t="s">
        <v>233</v>
      </c>
      <c r="G82" s="56"/>
      <c r="H82" s="56"/>
      <c r="I82" s="56"/>
      <c r="J82" s="56" t="s">
        <v>234</v>
      </c>
      <c r="K82" s="56"/>
      <c r="L82" s="56"/>
      <c r="M82" s="56"/>
      <c r="N82" s="56" t="s">
        <v>235</v>
      </c>
      <c r="O82" s="56"/>
      <c r="P82" s="56"/>
      <c r="Q82" s="56"/>
      <c r="R82" s="56" t="s">
        <v>236</v>
      </c>
      <c r="S82" s="56"/>
      <c r="T82" s="56"/>
      <c r="U82" s="56"/>
    </row>
    <row r="83" spans="4:21" x14ac:dyDescent="0.15">
      <c r="D83" s="55" t="s">
        <v>227</v>
      </c>
      <c r="E83" s="55"/>
      <c r="F83" s="55" t="s">
        <v>228</v>
      </c>
      <c r="G83" s="55"/>
      <c r="H83" s="55"/>
      <c r="J83" s="55"/>
      <c r="K83" s="55"/>
      <c r="L83" s="55"/>
      <c r="M83" s="55"/>
      <c r="N83" s="55"/>
      <c r="O83" s="55"/>
      <c r="P83" s="54"/>
      <c r="Q83" s="54"/>
      <c r="R83" s="54"/>
      <c r="S83" s="54"/>
    </row>
    <row r="84" spans="4:21" x14ac:dyDescent="0.15">
      <c r="D84" s="55" t="s">
        <v>226</v>
      </c>
      <c r="E84" s="55"/>
      <c r="F84" s="55" t="s">
        <v>229</v>
      </c>
      <c r="G84" s="55"/>
      <c r="H84" s="55"/>
      <c r="J84" s="55"/>
      <c r="K84" s="55"/>
      <c r="L84" s="55"/>
      <c r="M84" s="55"/>
      <c r="N84" s="55"/>
      <c r="O84" s="55"/>
      <c r="P84" s="54"/>
      <c r="Q84" s="54"/>
      <c r="R84" s="54"/>
      <c r="S84" s="54"/>
    </row>
    <row r="85" spans="4:21" x14ac:dyDescent="0.15">
      <c r="D85" s="54" t="s">
        <v>225</v>
      </c>
      <c r="E85" s="54"/>
      <c r="F85" s="54" t="s">
        <v>240</v>
      </c>
      <c r="G85" s="54"/>
      <c r="H85" s="54"/>
      <c r="J85" s="54" t="s">
        <v>237</v>
      </c>
      <c r="K85" s="54"/>
      <c r="L85" s="54"/>
      <c r="M85" s="54"/>
      <c r="N85" s="54"/>
      <c r="O85" s="54"/>
      <c r="P85" s="54"/>
      <c r="Q85" s="54"/>
      <c r="R85" s="54"/>
      <c r="S85" s="54"/>
    </row>
    <row r="86" spans="4:21" x14ac:dyDescent="0.15">
      <c r="D86" s="54" t="s">
        <v>230</v>
      </c>
      <c r="E86" s="54"/>
      <c r="F86" s="54" t="s">
        <v>241</v>
      </c>
      <c r="G86" s="54"/>
      <c r="H86" s="54"/>
      <c r="J86" s="54" t="s">
        <v>238</v>
      </c>
      <c r="K86" s="54"/>
      <c r="L86" s="54"/>
      <c r="M86" s="54"/>
      <c r="N86" s="54"/>
      <c r="O86" s="54"/>
      <c r="P86" s="54"/>
      <c r="Q86" s="54"/>
      <c r="R86" s="54"/>
      <c r="S86" s="54"/>
    </row>
    <row r="87" spans="4:21" x14ac:dyDescent="0.15">
      <c r="D87" s="54" t="s">
        <v>231</v>
      </c>
      <c r="E87" s="54"/>
      <c r="F87" s="54" t="s">
        <v>242</v>
      </c>
      <c r="G87" s="54"/>
      <c r="H87" s="54"/>
      <c r="J87" s="54" t="s">
        <v>239</v>
      </c>
      <c r="K87" s="54"/>
      <c r="L87" s="54"/>
      <c r="M87" s="54"/>
      <c r="N87" s="54"/>
      <c r="O87" s="54"/>
      <c r="P87" s="54"/>
      <c r="Q87" s="54"/>
      <c r="R87" s="54"/>
      <c r="S87" s="54"/>
    </row>
    <row r="88" spans="4:21" x14ac:dyDescent="0.15">
      <c r="D88" s="54" t="s">
        <v>232</v>
      </c>
      <c r="E88" s="54"/>
      <c r="F88" s="54" t="s">
        <v>243</v>
      </c>
      <c r="G88" s="54"/>
      <c r="H88" s="54"/>
      <c r="J88" s="54"/>
      <c r="K88" s="54"/>
      <c r="L88" s="54"/>
      <c r="M88" s="54"/>
      <c r="N88" s="54"/>
      <c r="O88" s="54"/>
      <c r="P88" s="54"/>
      <c r="Q88" s="54"/>
      <c r="R88" s="54"/>
      <c r="S88" s="54"/>
    </row>
    <row r="95" spans="4:21" x14ac:dyDescent="0.15">
      <c r="D95" s="54"/>
    </row>
    <row r="96" spans="4:21" x14ac:dyDescent="0.15">
      <c r="D96" s="54"/>
    </row>
    <row r="97" spans="4:4" x14ac:dyDescent="0.15">
      <c r="D97" s="54"/>
    </row>
    <row r="98" spans="4:4" x14ac:dyDescent="0.15">
      <c r="D98" s="54"/>
    </row>
    <row r="106" spans="4:4" s="65" customFormat="1" x14ac:dyDescent="0.15"/>
    <row r="107" spans="4:4" s="65" customFormat="1" x14ac:dyDescent="0.15"/>
    <row r="108" spans="4:4" s="65" customFormat="1" x14ac:dyDescent="0.15"/>
    <row r="109" spans="4:4" s="65" customFormat="1" x14ac:dyDescent="0.15"/>
    <row r="110" spans="4:4" s="65" customFormat="1" x14ac:dyDescent="0.15"/>
    <row r="111" spans="4:4" s="65" customFormat="1" x14ac:dyDescent="0.15"/>
    <row r="112" spans="4:4" s="65" customFormat="1" x14ac:dyDescent="0.15"/>
    <row r="113" s="65" customFormat="1" x14ac:dyDescent="0.15"/>
    <row r="114" s="65" customFormat="1" x14ac:dyDescent="0.15"/>
    <row r="115" s="65" customFormat="1" x14ac:dyDescent="0.15"/>
    <row r="116" s="65" customFormat="1" x14ac:dyDescent="0.15"/>
    <row r="117" s="65" customFormat="1" x14ac:dyDescent="0.15"/>
    <row r="118" s="65" customFormat="1" x14ac:dyDescent="0.15"/>
    <row r="119" s="65" customFormat="1" x14ac:dyDescent="0.15"/>
    <row r="120" s="65" customFormat="1" x14ac:dyDescent="0.15"/>
    <row r="121" s="65" customFormat="1" x14ac:dyDescent="0.15"/>
    <row r="122" s="65" customFormat="1" x14ac:dyDescent="0.15"/>
    <row r="123" s="65" customFormat="1" x14ac:dyDescent="0.15"/>
    <row r="124" s="65" customFormat="1" x14ac:dyDescent="0.15"/>
    <row r="125" s="65" customFormat="1" x14ac:dyDescent="0.15"/>
    <row r="126" s="65" customFormat="1" x14ac:dyDescent="0.15"/>
    <row r="127" s="65" customFormat="1" x14ac:dyDescent="0.15"/>
    <row r="128" s="65" customFormat="1" x14ac:dyDescent="0.15"/>
    <row r="129" spans="4:15" s="65" customFormat="1" x14ac:dyDescent="0.15"/>
    <row r="130" spans="4:15" s="65" customFormat="1" x14ac:dyDescent="0.15"/>
    <row r="141" spans="4:15" x14ac:dyDescent="0.15">
      <c r="D141" s="51"/>
      <c r="E141" s="51"/>
      <c r="F141" s="51"/>
      <c r="G141" s="51"/>
      <c r="H141" s="51"/>
      <c r="I141" s="51"/>
      <c r="J141" s="51"/>
      <c r="K141" s="51"/>
      <c r="L141" s="51"/>
      <c r="M141" s="51"/>
      <c r="N141" s="51"/>
      <c r="O141" s="51"/>
    </row>
    <row r="142" spans="4:15" x14ac:dyDescent="0.15">
      <c r="D142" s="51"/>
      <c r="E142" s="51"/>
      <c r="F142" s="51"/>
      <c r="G142" s="51"/>
      <c r="H142" s="51"/>
      <c r="I142" s="51"/>
      <c r="J142" s="51"/>
      <c r="K142" s="51"/>
      <c r="L142" s="51"/>
      <c r="M142" s="51"/>
      <c r="N142" s="51"/>
      <c r="O142" s="51"/>
    </row>
    <row r="143" spans="4:15" x14ac:dyDescent="0.15">
      <c r="D143" s="51"/>
      <c r="E143" s="51"/>
      <c r="F143" s="51"/>
      <c r="G143" s="51"/>
      <c r="H143" s="51"/>
      <c r="I143" s="51"/>
      <c r="J143" s="51"/>
      <c r="K143" s="51"/>
      <c r="L143" s="51"/>
      <c r="M143" s="51"/>
      <c r="N143" s="51"/>
      <c r="O143" s="51"/>
    </row>
    <row r="144" spans="4:15" x14ac:dyDescent="0.15">
      <c r="D144" s="51"/>
      <c r="E144" s="51"/>
      <c r="F144" s="51"/>
      <c r="G144" s="51"/>
      <c r="H144" s="51"/>
      <c r="I144" s="51"/>
      <c r="J144" s="51"/>
      <c r="K144" s="51"/>
      <c r="L144" s="51"/>
      <c r="M144" s="51"/>
      <c r="N144" s="51"/>
      <c r="O144" s="51"/>
    </row>
    <row r="145" spans="4:15" x14ac:dyDescent="0.15">
      <c r="D145" s="51"/>
      <c r="E145" s="51"/>
      <c r="F145" s="51"/>
      <c r="G145" s="51"/>
      <c r="H145" s="51"/>
      <c r="I145" s="51"/>
      <c r="J145" s="51"/>
      <c r="K145" s="51"/>
      <c r="L145" s="51"/>
      <c r="M145" s="51"/>
      <c r="N145" s="51"/>
      <c r="O145" s="51"/>
    </row>
    <row r="146" spans="4:15" x14ac:dyDescent="0.15">
      <c r="D146" s="51"/>
      <c r="E146" s="51"/>
      <c r="F146" s="51"/>
      <c r="G146" s="51"/>
      <c r="H146" s="51"/>
      <c r="I146" s="51"/>
      <c r="J146" s="51"/>
      <c r="K146" s="51"/>
      <c r="L146" s="51"/>
      <c r="M146" s="51"/>
      <c r="N146" s="51"/>
      <c r="O146" s="51"/>
    </row>
    <row r="147" spans="4:15" x14ac:dyDescent="0.15">
      <c r="D147" s="51"/>
      <c r="E147" s="51"/>
      <c r="F147" s="51"/>
      <c r="G147" s="51"/>
      <c r="H147" s="51"/>
      <c r="I147" s="51"/>
      <c r="J147" s="51"/>
      <c r="K147" s="51"/>
      <c r="L147" s="51"/>
      <c r="M147" s="51"/>
      <c r="N147" s="51"/>
      <c r="O147" s="51"/>
    </row>
    <row r="148" spans="4:15" x14ac:dyDescent="0.15">
      <c r="D148" s="51"/>
      <c r="E148" s="51"/>
      <c r="F148" s="51"/>
      <c r="G148" s="51"/>
      <c r="H148" s="51"/>
      <c r="I148" s="51"/>
      <c r="J148" s="51"/>
      <c r="K148" s="51"/>
      <c r="L148" s="51"/>
      <c r="M148" s="51"/>
      <c r="N148" s="51"/>
      <c r="O148" s="51"/>
    </row>
    <row r="149" spans="4:15" x14ac:dyDescent="0.15">
      <c r="D149" s="51"/>
      <c r="E149" s="51"/>
      <c r="F149" s="51"/>
      <c r="G149" s="51"/>
      <c r="H149" s="51"/>
      <c r="I149" s="51"/>
      <c r="J149" s="51"/>
      <c r="K149" s="51"/>
      <c r="L149" s="51"/>
      <c r="M149" s="51"/>
      <c r="N149" s="51"/>
      <c r="O149" s="51"/>
    </row>
    <row r="150" spans="4:15" x14ac:dyDescent="0.15">
      <c r="D150" s="51"/>
      <c r="E150" s="51"/>
      <c r="F150" s="51"/>
      <c r="G150" s="51"/>
      <c r="H150" s="51"/>
      <c r="I150" s="51"/>
      <c r="J150" s="51"/>
      <c r="K150" s="51"/>
      <c r="L150" s="51"/>
      <c r="M150" s="51"/>
      <c r="N150" s="51"/>
      <c r="O150" s="51"/>
    </row>
    <row r="151" spans="4:15" x14ac:dyDescent="0.15">
      <c r="D151" s="51"/>
      <c r="E151" s="51"/>
      <c r="F151" s="51"/>
      <c r="G151" s="51"/>
      <c r="H151" s="51"/>
      <c r="I151" s="51"/>
      <c r="J151" s="51"/>
      <c r="K151" s="51"/>
      <c r="L151" s="51"/>
      <c r="M151" s="51"/>
      <c r="N151" s="51"/>
      <c r="O151" s="51"/>
    </row>
    <row r="152" spans="4:15" x14ac:dyDescent="0.15">
      <c r="D152" s="51"/>
      <c r="E152" s="51"/>
      <c r="F152" s="51"/>
      <c r="G152" s="51"/>
      <c r="H152" s="51"/>
      <c r="I152" s="51"/>
      <c r="J152" s="51"/>
      <c r="K152" s="51"/>
      <c r="L152" s="51"/>
      <c r="M152" s="51"/>
      <c r="N152" s="51"/>
      <c r="O152" s="51"/>
    </row>
    <row r="153" spans="4:15" x14ac:dyDescent="0.15">
      <c r="D153" s="51"/>
      <c r="E153" s="51"/>
      <c r="F153" s="51"/>
      <c r="G153" s="51"/>
      <c r="H153" s="51"/>
      <c r="I153" s="51"/>
      <c r="J153" s="51"/>
      <c r="K153" s="51"/>
      <c r="L153" s="51"/>
      <c r="M153" s="51"/>
      <c r="N153" s="51"/>
      <c r="O153" s="51"/>
    </row>
    <row r="154" spans="4:15" x14ac:dyDescent="0.15">
      <c r="D154" s="51"/>
      <c r="E154" s="51"/>
      <c r="F154" s="51"/>
      <c r="G154" s="51"/>
      <c r="H154" s="51"/>
      <c r="I154" s="51"/>
      <c r="J154" s="51"/>
      <c r="K154" s="51"/>
      <c r="L154" s="51"/>
      <c r="M154" s="51"/>
      <c r="N154" s="51"/>
      <c r="O154" s="51"/>
    </row>
    <row r="155" spans="4:15" x14ac:dyDescent="0.15">
      <c r="D155" s="51"/>
      <c r="E155" s="51"/>
      <c r="F155" s="51"/>
      <c r="G155" s="51"/>
      <c r="H155" s="51"/>
      <c r="I155" s="51"/>
      <c r="J155" s="51"/>
      <c r="K155" s="51"/>
      <c r="L155" s="51"/>
      <c r="M155" s="51"/>
      <c r="N155" s="51"/>
      <c r="O155" s="51"/>
    </row>
    <row r="156" spans="4:15" x14ac:dyDescent="0.15">
      <c r="D156" s="51"/>
      <c r="E156" s="51"/>
      <c r="F156" s="51"/>
      <c r="G156" s="51"/>
      <c r="H156" s="51"/>
      <c r="I156" s="51"/>
      <c r="J156" s="51"/>
      <c r="K156" s="51"/>
      <c r="L156" s="51"/>
      <c r="M156" s="51"/>
      <c r="N156" s="51"/>
      <c r="O156" s="51"/>
    </row>
    <row r="157" spans="4:15" x14ac:dyDescent="0.15">
      <c r="D157" s="51"/>
      <c r="E157" s="51"/>
      <c r="F157" s="51"/>
      <c r="G157" s="51"/>
      <c r="H157" s="51"/>
      <c r="I157" s="51"/>
      <c r="J157" s="51"/>
      <c r="K157" s="51"/>
      <c r="L157" s="51"/>
      <c r="M157" s="51"/>
      <c r="N157" s="51"/>
      <c r="O157" s="51"/>
    </row>
    <row r="158" spans="4:15" x14ac:dyDescent="0.15">
      <c r="D158" s="51"/>
      <c r="E158" s="51"/>
      <c r="F158" s="51"/>
      <c r="G158" s="51"/>
      <c r="H158" s="51"/>
      <c r="I158" s="51"/>
      <c r="J158" s="51"/>
      <c r="K158" s="51"/>
      <c r="L158" s="51"/>
      <c r="M158" s="51"/>
      <c r="N158" s="51"/>
      <c r="O158" s="51"/>
    </row>
    <row r="159" spans="4:15" x14ac:dyDescent="0.15">
      <c r="D159" s="51"/>
      <c r="E159" s="51"/>
      <c r="F159" s="51"/>
      <c r="G159" s="51"/>
      <c r="H159" s="51"/>
      <c r="I159" s="51"/>
      <c r="J159" s="51"/>
      <c r="K159" s="51"/>
      <c r="L159" s="51"/>
      <c r="M159" s="51"/>
      <c r="N159" s="51"/>
      <c r="O159" s="51"/>
    </row>
  </sheetData>
  <mergeCells count="4">
    <mergeCell ref="D78:L78"/>
    <mergeCell ref="M78:O78"/>
    <mergeCell ref="P78:R78"/>
    <mergeCell ref="S78:U78"/>
  </mergeCells>
  <phoneticPr fontId="1"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79998168889431442"/>
  </sheetPr>
  <dimension ref="A1:I32"/>
  <sheetViews>
    <sheetView zoomScale="115" zoomScaleNormal="115" workbookViewId="0">
      <selection activeCell="A2" sqref="A2:A10"/>
    </sheetView>
  </sheetViews>
  <sheetFormatPr defaultRowHeight="16.5" x14ac:dyDescent="0.35"/>
  <cols>
    <col min="1" max="1" width="14.25" style="17" customWidth="1"/>
    <col min="2" max="2" width="19.25" style="17" customWidth="1"/>
    <col min="3" max="3" width="20.75" style="17" customWidth="1"/>
    <col min="4" max="4" width="14.125" style="17" customWidth="1"/>
    <col min="5" max="16384" width="9" style="17"/>
  </cols>
  <sheetData>
    <row r="1" spans="1:9" x14ac:dyDescent="0.35">
      <c r="A1" s="63" t="s">
        <v>82</v>
      </c>
      <c r="B1" s="31" t="s">
        <v>269</v>
      </c>
      <c r="C1" s="66" t="s">
        <v>128</v>
      </c>
      <c r="D1" s="66"/>
      <c r="E1" s="66"/>
      <c r="F1" s="66"/>
      <c r="G1" s="67"/>
    </row>
    <row r="2" spans="1:9" x14ac:dyDescent="0.35">
      <c r="A2" s="61" t="s">
        <v>83</v>
      </c>
      <c r="B2" s="28" t="s">
        <v>252</v>
      </c>
      <c r="C2" s="22" t="s">
        <v>84</v>
      </c>
      <c r="D2" s="22"/>
      <c r="E2" s="22" t="s">
        <v>276</v>
      </c>
      <c r="F2" s="21"/>
      <c r="G2" s="23"/>
      <c r="H2" s="49" t="s">
        <v>182</v>
      </c>
    </row>
    <row r="3" spans="1:9" x14ac:dyDescent="0.35">
      <c r="A3" s="61" t="s">
        <v>86</v>
      </c>
      <c r="B3" s="28" t="s">
        <v>252</v>
      </c>
      <c r="C3" s="22" t="s">
        <v>84</v>
      </c>
      <c r="D3" s="22"/>
      <c r="E3" s="22" t="s">
        <v>276</v>
      </c>
      <c r="F3" s="21"/>
      <c r="G3" s="23"/>
    </row>
    <row r="4" spans="1:9" x14ac:dyDescent="0.35">
      <c r="A4" s="61" t="s">
        <v>87</v>
      </c>
      <c r="B4" s="28" t="s">
        <v>252</v>
      </c>
      <c r="C4" s="22" t="s">
        <v>84</v>
      </c>
      <c r="D4" s="22"/>
      <c r="E4" s="22" t="s">
        <v>276</v>
      </c>
      <c r="F4" s="21"/>
      <c r="G4" s="23"/>
    </row>
    <row r="5" spans="1:9" x14ac:dyDescent="0.35">
      <c r="A5" s="61" t="s">
        <v>265</v>
      </c>
      <c r="B5" s="28" t="s">
        <v>263</v>
      </c>
      <c r="C5" s="22" t="s">
        <v>266</v>
      </c>
      <c r="D5" s="22"/>
      <c r="E5" s="22" t="s">
        <v>275</v>
      </c>
      <c r="F5" s="21"/>
      <c r="G5" s="23"/>
    </row>
    <row r="6" spans="1:9" x14ac:dyDescent="0.35">
      <c r="A6" s="61" t="s">
        <v>88</v>
      </c>
      <c r="B6" s="28" t="s">
        <v>252</v>
      </c>
      <c r="C6" s="22" t="s">
        <v>285</v>
      </c>
      <c r="D6" s="22"/>
      <c r="E6" s="22" t="s">
        <v>277</v>
      </c>
      <c r="F6" s="21"/>
      <c r="G6" s="23"/>
      <c r="H6" s="17" t="s">
        <v>250</v>
      </c>
      <c r="I6" s="17" t="s">
        <v>215</v>
      </c>
    </row>
    <row r="7" spans="1:9" x14ac:dyDescent="0.35">
      <c r="A7" s="61" t="s">
        <v>91</v>
      </c>
      <c r="B7" s="28" t="s">
        <v>252</v>
      </c>
      <c r="C7" s="22" t="s">
        <v>92</v>
      </c>
      <c r="D7" s="22"/>
      <c r="E7" s="22" t="s">
        <v>278</v>
      </c>
      <c r="F7" s="21"/>
      <c r="G7" s="23"/>
    </row>
    <row r="8" spans="1:9" x14ac:dyDescent="0.35">
      <c r="A8" s="61" t="s">
        <v>94</v>
      </c>
      <c r="B8" s="28" t="s">
        <v>252</v>
      </c>
      <c r="C8" s="22" t="s">
        <v>95</v>
      </c>
      <c r="D8" s="22"/>
      <c r="E8" s="22" t="s">
        <v>279</v>
      </c>
      <c r="F8" s="21"/>
      <c r="G8" s="23"/>
    </row>
    <row r="9" spans="1:9" x14ac:dyDescent="0.35">
      <c r="A9" s="61" t="s">
        <v>97</v>
      </c>
      <c r="B9" s="28" t="s">
        <v>252</v>
      </c>
      <c r="C9" s="22" t="s">
        <v>98</v>
      </c>
      <c r="D9" s="22"/>
      <c r="E9" s="22" t="s">
        <v>279</v>
      </c>
      <c r="F9" s="21"/>
      <c r="G9" s="23"/>
    </row>
    <row r="10" spans="1:9" x14ac:dyDescent="0.35">
      <c r="A10" s="61" t="s">
        <v>100</v>
      </c>
      <c r="B10" s="28" t="s">
        <v>252</v>
      </c>
      <c r="C10" s="22" t="s">
        <v>92</v>
      </c>
      <c r="D10" s="22"/>
      <c r="E10" s="22" t="s">
        <v>279</v>
      </c>
      <c r="F10" s="21"/>
      <c r="G10" s="23"/>
    </row>
    <row r="11" spans="1:9" x14ac:dyDescent="0.35">
      <c r="A11" s="61" t="s">
        <v>101</v>
      </c>
      <c r="B11" s="57" t="s">
        <v>274</v>
      </c>
      <c r="C11" s="22" t="s">
        <v>102</v>
      </c>
      <c r="D11" s="22"/>
      <c r="E11" s="22"/>
      <c r="F11" s="21"/>
      <c r="G11" s="23"/>
    </row>
    <row r="12" spans="1:9" x14ac:dyDescent="0.35">
      <c r="A12" s="61" t="s">
        <v>30</v>
      </c>
      <c r="B12" s="57" t="s">
        <v>271</v>
      </c>
      <c r="C12" s="22" t="s">
        <v>280</v>
      </c>
      <c r="D12" s="22"/>
      <c r="E12" s="22"/>
      <c r="F12" s="21"/>
      <c r="G12" s="23"/>
    </row>
    <row r="13" spans="1:9" x14ac:dyDescent="0.35">
      <c r="A13" s="61" t="s">
        <v>29</v>
      </c>
      <c r="B13" s="28" t="s">
        <v>252</v>
      </c>
      <c r="C13" s="22" t="s">
        <v>287</v>
      </c>
      <c r="D13" s="22"/>
      <c r="E13" s="22" t="s">
        <v>281</v>
      </c>
      <c r="F13" s="21"/>
      <c r="G13" s="23"/>
    </row>
    <row r="14" spans="1:9" x14ac:dyDescent="0.35">
      <c r="A14" s="61" t="s">
        <v>106</v>
      </c>
      <c r="B14" s="28" t="s">
        <v>252</v>
      </c>
      <c r="C14" s="22" t="s">
        <v>282</v>
      </c>
      <c r="D14" s="22"/>
      <c r="E14" s="22" t="s">
        <v>281</v>
      </c>
      <c r="F14" s="21"/>
      <c r="G14" s="23"/>
    </row>
    <row r="15" spans="1:9" x14ac:dyDescent="0.35">
      <c r="A15" s="61" t="s">
        <v>109</v>
      </c>
      <c r="B15" s="57" t="s">
        <v>253</v>
      </c>
      <c r="C15" s="22" t="s">
        <v>286</v>
      </c>
      <c r="D15" s="22"/>
      <c r="E15" s="22"/>
      <c r="F15" s="21"/>
      <c r="G15" s="23"/>
    </row>
    <row r="16" spans="1:9" x14ac:dyDescent="0.35">
      <c r="A16" s="61" t="s">
        <v>110</v>
      </c>
      <c r="B16" s="64" t="s">
        <v>254</v>
      </c>
      <c r="C16" s="22" t="s">
        <v>111</v>
      </c>
      <c r="D16" s="22"/>
      <c r="E16" s="22" t="s">
        <v>283</v>
      </c>
      <c r="F16" s="21"/>
      <c r="G16" s="23"/>
    </row>
    <row r="17" spans="1:7" x14ac:dyDescent="0.35">
      <c r="A17" s="61" t="s">
        <v>113</v>
      </c>
      <c r="B17" s="64" t="s">
        <v>254</v>
      </c>
      <c r="C17" s="22" t="s">
        <v>114</v>
      </c>
      <c r="D17" s="22"/>
      <c r="E17" s="22" t="s">
        <v>284</v>
      </c>
      <c r="F17" s="21"/>
      <c r="G17" s="23"/>
    </row>
    <row r="18" spans="1:7" x14ac:dyDescent="0.35">
      <c r="A18" s="61" t="s">
        <v>290</v>
      </c>
      <c r="B18" s="28" t="s">
        <v>263</v>
      </c>
      <c r="C18" s="22" t="s">
        <v>84</v>
      </c>
      <c r="D18" s="22"/>
      <c r="E18" s="22" t="s">
        <v>276</v>
      </c>
      <c r="F18" s="21"/>
      <c r="G18" s="23"/>
    </row>
    <row r="19" spans="1:7" x14ac:dyDescent="0.35">
      <c r="A19" s="61" t="s">
        <v>262</v>
      </c>
      <c r="B19" s="64" t="s">
        <v>254</v>
      </c>
      <c r="C19" s="22" t="s">
        <v>267</v>
      </c>
      <c r="D19" s="22"/>
      <c r="E19" s="22" t="s">
        <v>268</v>
      </c>
      <c r="F19" s="21"/>
      <c r="G19" s="23"/>
    </row>
    <row r="20" spans="1:7" x14ac:dyDescent="0.35">
      <c r="A20" s="61" t="s">
        <v>119</v>
      </c>
      <c r="B20" s="64" t="s">
        <v>264</v>
      </c>
      <c r="C20" s="22" t="s">
        <v>92</v>
      </c>
      <c r="D20" s="22"/>
      <c r="E20" s="22" t="s">
        <v>93</v>
      </c>
      <c r="F20" s="21"/>
      <c r="G20" s="23"/>
    </row>
    <row r="21" spans="1:7" x14ac:dyDescent="0.35">
      <c r="A21" s="61" t="s">
        <v>291</v>
      </c>
      <c r="B21" s="28" t="s">
        <v>272</v>
      </c>
      <c r="C21" s="22" t="s">
        <v>155</v>
      </c>
      <c r="D21" s="22"/>
      <c r="E21" s="22"/>
      <c r="F21" s="21"/>
      <c r="G21" s="23"/>
    </row>
    <row r="22" spans="1:7" x14ac:dyDescent="0.35">
      <c r="A22" s="61" t="s">
        <v>154</v>
      </c>
      <c r="B22" s="28" t="s">
        <v>272</v>
      </c>
      <c r="C22" s="22" t="s">
        <v>155</v>
      </c>
      <c r="D22" s="22"/>
      <c r="E22" s="22"/>
      <c r="F22" s="21"/>
      <c r="G22" s="23"/>
    </row>
    <row r="23" spans="1:7" x14ac:dyDescent="0.35">
      <c r="A23" s="61" t="s">
        <v>156</v>
      </c>
      <c r="B23" s="57" t="s">
        <v>271</v>
      </c>
      <c r="C23" s="22" t="s">
        <v>158</v>
      </c>
      <c r="D23" s="22"/>
      <c r="E23" s="22" t="s">
        <v>159</v>
      </c>
      <c r="F23" s="21"/>
      <c r="G23" s="23"/>
    </row>
    <row r="24" spans="1:7" x14ac:dyDescent="0.35">
      <c r="A24" s="61" t="s">
        <v>120</v>
      </c>
      <c r="B24" s="64" t="s">
        <v>270</v>
      </c>
      <c r="C24" s="22"/>
      <c r="D24" s="22"/>
      <c r="E24" s="22"/>
      <c r="F24" s="21"/>
      <c r="G24" s="23"/>
    </row>
    <row r="25" spans="1:7" x14ac:dyDescent="0.35">
      <c r="A25" s="61" t="s">
        <v>121</v>
      </c>
      <c r="B25" s="64" t="s">
        <v>270</v>
      </c>
      <c r="C25" s="22"/>
      <c r="D25" s="22"/>
      <c r="E25" s="22"/>
      <c r="F25" s="21"/>
      <c r="G25" s="23"/>
    </row>
    <row r="26" spans="1:7" x14ac:dyDescent="0.35">
      <c r="A26" s="61" t="s">
        <v>122</v>
      </c>
      <c r="B26" s="64" t="s">
        <v>270</v>
      </c>
      <c r="C26" s="22"/>
      <c r="D26" s="22"/>
      <c r="E26" s="22"/>
      <c r="F26" s="21"/>
      <c r="G26" s="23"/>
    </row>
    <row r="27" spans="1:7" x14ac:dyDescent="0.35">
      <c r="A27" s="61" t="s">
        <v>123</v>
      </c>
      <c r="B27" s="64" t="s">
        <v>270</v>
      </c>
      <c r="C27" s="22"/>
      <c r="D27" s="22"/>
      <c r="E27" s="22"/>
      <c r="F27" s="21"/>
      <c r="G27" s="23"/>
    </row>
    <row r="28" spans="1:7" x14ac:dyDescent="0.35">
      <c r="A28" s="61" t="s">
        <v>124</v>
      </c>
      <c r="B28" s="64" t="s">
        <v>270</v>
      </c>
      <c r="C28" s="22"/>
      <c r="D28" s="22"/>
      <c r="E28" s="22"/>
      <c r="F28" s="21"/>
      <c r="G28" s="23"/>
    </row>
    <row r="29" spans="1:7" x14ac:dyDescent="0.35">
      <c r="A29" s="61" t="s">
        <v>125</v>
      </c>
      <c r="B29" s="64" t="s">
        <v>270</v>
      </c>
      <c r="C29" s="22"/>
      <c r="D29" s="22"/>
      <c r="E29" s="22"/>
      <c r="F29" s="21"/>
      <c r="G29" s="23"/>
    </row>
    <row r="30" spans="1:7" x14ac:dyDescent="0.35">
      <c r="A30" s="62" t="s">
        <v>126</v>
      </c>
      <c r="B30" s="64" t="s">
        <v>270</v>
      </c>
      <c r="C30" s="25"/>
      <c r="D30" s="25"/>
      <c r="E30" s="25"/>
      <c r="F30" s="24"/>
      <c r="G30" s="26"/>
    </row>
    <row r="32" spans="1:7" x14ac:dyDescent="0.35">
      <c r="B32" s="17" t="s">
        <v>273</v>
      </c>
    </row>
  </sheetData>
  <mergeCells count="1">
    <mergeCell ref="C1:G1"/>
  </mergeCells>
  <phoneticPr fontId="1"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6:M16"/>
  <sheetViews>
    <sheetView workbookViewId="0">
      <selection activeCell="D21" sqref="D21"/>
    </sheetView>
  </sheetViews>
  <sheetFormatPr defaultRowHeight="13.5" x14ac:dyDescent="0.15"/>
  <sheetData>
    <row r="6" spans="3:13" x14ac:dyDescent="0.15">
      <c r="C6" t="s">
        <v>192</v>
      </c>
    </row>
    <row r="9" spans="3:13" x14ac:dyDescent="0.15">
      <c r="C9" t="s">
        <v>185</v>
      </c>
    </row>
    <row r="10" spans="3:13" x14ac:dyDescent="0.15">
      <c r="D10" t="s">
        <v>186</v>
      </c>
    </row>
    <row r="11" spans="3:13" x14ac:dyDescent="0.15">
      <c r="D11" t="s">
        <v>187</v>
      </c>
    </row>
    <row r="14" spans="3:13" x14ac:dyDescent="0.15">
      <c r="C14" t="s">
        <v>188</v>
      </c>
    </row>
    <row r="15" spans="3:13" x14ac:dyDescent="0.15">
      <c r="D15" t="s">
        <v>189</v>
      </c>
      <c r="G15" t="s">
        <v>190</v>
      </c>
      <c r="M15" t="s">
        <v>191</v>
      </c>
    </row>
    <row r="16" spans="3:13" x14ac:dyDescent="0.15">
      <c r="D16" t="s">
        <v>193</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140"/>
  <sheetViews>
    <sheetView zoomScaleNormal="100" workbookViewId="0">
      <selection activeCell="H120" sqref="A120:H140"/>
    </sheetView>
  </sheetViews>
  <sheetFormatPr defaultRowHeight="13.5" x14ac:dyDescent="0.15"/>
  <cols>
    <col min="2" max="2" width="17.5" customWidth="1"/>
    <col min="3" max="3" width="17.25" customWidth="1"/>
    <col min="4" max="4" width="18.375" customWidth="1"/>
    <col min="5" max="5" width="14.625" customWidth="1"/>
    <col min="7" max="7" width="13.875" customWidth="1"/>
    <col min="8" max="8" width="17.875" customWidth="1"/>
  </cols>
  <sheetData>
    <row r="3" spans="1:5" x14ac:dyDescent="0.15">
      <c r="B3" t="s">
        <v>194</v>
      </c>
      <c r="C3" t="s">
        <v>256</v>
      </c>
      <c r="D3" t="s">
        <v>257</v>
      </c>
      <c r="E3" t="s">
        <v>255</v>
      </c>
    </row>
    <row r="4" spans="1:5" x14ac:dyDescent="0.15">
      <c r="A4">
        <v>1</v>
      </c>
      <c r="E4">
        <v>1</v>
      </c>
    </row>
    <row r="5" spans="1:5" x14ac:dyDescent="0.15">
      <c r="A5">
        <v>2</v>
      </c>
      <c r="B5">
        <v>10</v>
      </c>
      <c r="C5" s="58">
        <f t="shared" ref="C5:C23" si="0">B5/E4</f>
        <v>10</v>
      </c>
      <c r="D5" s="58">
        <f>C4+C5</f>
        <v>10</v>
      </c>
      <c r="E5">
        <v>1.1000000000000001</v>
      </c>
    </row>
    <row r="6" spans="1:5" x14ac:dyDescent="0.15">
      <c r="A6">
        <v>3</v>
      </c>
      <c r="B6">
        <v>20</v>
      </c>
      <c r="C6" s="58">
        <f t="shared" si="0"/>
        <v>18.18181818181818</v>
      </c>
      <c r="D6" s="58">
        <f>D5+C6</f>
        <v>28.18181818181818</v>
      </c>
      <c r="E6">
        <v>1.2</v>
      </c>
    </row>
    <row r="7" spans="1:5" x14ac:dyDescent="0.15">
      <c r="A7">
        <v>4</v>
      </c>
      <c r="B7">
        <v>30</v>
      </c>
      <c r="C7" s="58">
        <f t="shared" si="0"/>
        <v>25</v>
      </c>
      <c r="D7" s="58">
        <f>D6+C7</f>
        <v>53.18181818181818</v>
      </c>
      <c r="E7">
        <v>1.3</v>
      </c>
    </row>
    <row r="8" spans="1:5" x14ac:dyDescent="0.15">
      <c r="A8">
        <v>5</v>
      </c>
      <c r="B8">
        <v>40</v>
      </c>
      <c r="C8" s="58">
        <f t="shared" si="0"/>
        <v>30.769230769230766</v>
      </c>
      <c r="D8" s="58">
        <f t="shared" ref="D8:D23" si="1">D7+C8</f>
        <v>83.951048951048946</v>
      </c>
      <c r="E8">
        <v>1.4</v>
      </c>
    </row>
    <row r="9" spans="1:5" x14ac:dyDescent="0.15">
      <c r="A9">
        <v>6</v>
      </c>
      <c r="B9">
        <v>50</v>
      </c>
      <c r="C9" s="58">
        <f t="shared" si="0"/>
        <v>35.714285714285715</v>
      </c>
      <c r="D9" s="58">
        <f t="shared" si="1"/>
        <v>119.66533466533465</v>
      </c>
      <c r="E9">
        <v>1.5</v>
      </c>
    </row>
    <row r="10" spans="1:5" x14ac:dyDescent="0.15">
      <c r="A10">
        <v>7</v>
      </c>
      <c r="B10">
        <v>60</v>
      </c>
      <c r="C10" s="58">
        <f t="shared" si="0"/>
        <v>40</v>
      </c>
      <c r="D10" s="58">
        <f t="shared" si="1"/>
        <v>159.66533466533465</v>
      </c>
      <c r="E10">
        <v>1.6</v>
      </c>
    </row>
    <row r="11" spans="1:5" x14ac:dyDescent="0.15">
      <c r="A11">
        <v>8</v>
      </c>
      <c r="B11">
        <v>70</v>
      </c>
      <c r="C11" s="58">
        <f t="shared" si="0"/>
        <v>43.75</v>
      </c>
      <c r="D11" s="58">
        <f t="shared" si="1"/>
        <v>203.41533466533465</v>
      </c>
      <c r="E11">
        <v>1.7</v>
      </c>
    </row>
    <row r="12" spans="1:5" x14ac:dyDescent="0.15">
      <c r="A12">
        <v>9</v>
      </c>
      <c r="B12">
        <v>80</v>
      </c>
      <c r="C12" s="58">
        <f t="shared" si="0"/>
        <v>47.058823529411768</v>
      </c>
      <c r="D12" s="58">
        <f t="shared" si="1"/>
        <v>250.47415819474642</v>
      </c>
      <c r="E12">
        <v>1.8</v>
      </c>
    </row>
    <row r="13" spans="1:5" x14ac:dyDescent="0.15">
      <c r="A13">
        <v>10</v>
      </c>
      <c r="B13">
        <v>90</v>
      </c>
      <c r="C13" s="58">
        <f t="shared" si="0"/>
        <v>50</v>
      </c>
      <c r="D13" s="58">
        <f t="shared" si="1"/>
        <v>300.47415819474645</v>
      </c>
      <c r="E13">
        <v>1.9</v>
      </c>
    </row>
    <row r="14" spans="1:5" x14ac:dyDescent="0.15">
      <c r="A14">
        <v>11</v>
      </c>
      <c r="B14">
        <v>100</v>
      </c>
      <c r="C14" s="58">
        <f t="shared" si="0"/>
        <v>52.631578947368425</v>
      </c>
      <c r="D14" s="58">
        <f t="shared" si="1"/>
        <v>353.10573714211489</v>
      </c>
      <c r="E14">
        <v>2</v>
      </c>
    </row>
    <row r="15" spans="1:5" x14ac:dyDescent="0.15">
      <c r="A15">
        <v>12</v>
      </c>
      <c r="B15">
        <v>110</v>
      </c>
      <c r="C15" s="58">
        <f t="shared" si="0"/>
        <v>55</v>
      </c>
      <c r="D15" s="58">
        <f t="shared" si="1"/>
        <v>408.10573714211489</v>
      </c>
      <c r="E15">
        <v>2.1</v>
      </c>
    </row>
    <row r="16" spans="1:5" x14ac:dyDescent="0.15">
      <c r="A16">
        <v>13</v>
      </c>
      <c r="B16">
        <v>120</v>
      </c>
      <c r="C16" s="58">
        <f t="shared" si="0"/>
        <v>57.142857142857139</v>
      </c>
      <c r="D16" s="58">
        <f t="shared" si="1"/>
        <v>465.248594284972</v>
      </c>
      <c r="E16">
        <v>2.2000000000000002</v>
      </c>
    </row>
    <row r="17" spans="1:9" x14ac:dyDescent="0.15">
      <c r="A17">
        <v>14</v>
      </c>
      <c r="B17">
        <v>130</v>
      </c>
      <c r="C17" s="58">
        <f t="shared" si="0"/>
        <v>59.090909090909086</v>
      </c>
      <c r="D17" s="58">
        <f t="shared" si="1"/>
        <v>524.33950337588112</v>
      </c>
      <c r="E17">
        <v>2.2999999999999998</v>
      </c>
    </row>
    <row r="18" spans="1:9" x14ac:dyDescent="0.15">
      <c r="A18">
        <v>15</v>
      </c>
      <c r="B18">
        <v>140</v>
      </c>
      <c r="C18" s="58">
        <f t="shared" si="0"/>
        <v>60.869565217391312</v>
      </c>
      <c r="D18" s="58">
        <f t="shared" si="1"/>
        <v>585.20906859327238</v>
      </c>
      <c r="E18">
        <v>2.4</v>
      </c>
    </row>
    <row r="19" spans="1:9" x14ac:dyDescent="0.15">
      <c r="A19">
        <v>16</v>
      </c>
      <c r="B19">
        <v>150</v>
      </c>
      <c r="C19" s="58">
        <f t="shared" si="0"/>
        <v>62.5</v>
      </c>
      <c r="D19" s="58">
        <f t="shared" si="1"/>
        <v>647.70906859327238</v>
      </c>
      <c r="E19">
        <v>2.5</v>
      </c>
    </row>
    <row r="20" spans="1:9" x14ac:dyDescent="0.15">
      <c r="A20">
        <v>17</v>
      </c>
      <c r="B20">
        <v>160</v>
      </c>
      <c r="C20" s="58">
        <f t="shared" si="0"/>
        <v>64</v>
      </c>
      <c r="D20" s="58">
        <f t="shared" si="1"/>
        <v>711.70906859327238</v>
      </c>
      <c r="E20">
        <v>2.6</v>
      </c>
    </row>
    <row r="21" spans="1:9" x14ac:dyDescent="0.15">
      <c r="A21">
        <v>18</v>
      </c>
      <c r="B21">
        <v>170</v>
      </c>
      <c r="C21" s="58">
        <f t="shared" si="0"/>
        <v>65.384615384615387</v>
      </c>
      <c r="D21" s="58">
        <f t="shared" si="1"/>
        <v>777.09368397788774</v>
      </c>
      <c r="E21">
        <v>2.7</v>
      </c>
    </row>
    <row r="22" spans="1:9" x14ac:dyDescent="0.15">
      <c r="A22">
        <v>19</v>
      </c>
      <c r="B22">
        <v>180</v>
      </c>
      <c r="C22" s="58">
        <f t="shared" si="0"/>
        <v>66.666666666666657</v>
      </c>
      <c r="D22" s="58">
        <f t="shared" si="1"/>
        <v>843.76035064455436</v>
      </c>
      <c r="E22">
        <v>2.8</v>
      </c>
    </row>
    <row r="23" spans="1:9" x14ac:dyDescent="0.15">
      <c r="A23">
        <v>20</v>
      </c>
      <c r="B23">
        <v>190</v>
      </c>
      <c r="C23" s="58">
        <f t="shared" si="0"/>
        <v>67.857142857142861</v>
      </c>
      <c r="D23" s="58">
        <f t="shared" si="1"/>
        <v>911.61749350169725</v>
      </c>
      <c r="E23">
        <v>2.9</v>
      </c>
    </row>
    <row r="29" spans="1:9" x14ac:dyDescent="0.15">
      <c r="B29" t="s">
        <v>194</v>
      </c>
      <c r="C29" t="s">
        <v>260</v>
      </c>
      <c r="D29" t="s">
        <v>257</v>
      </c>
      <c r="E29" t="s">
        <v>255</v>
      </c>
      <c r="G29" t="s">
        <v>258</v>
      </c>
      <c r="H29" t="s">
        <v>259</v>
      </c>
    </row>
    <row r="30" spans="1:9" x14ac:dyDescent="0.15">
      <c r="A30">
        <v>1</v>
      </c>
      <c r="E30" s="58">
        <v>10</v>
      </c>
    </row>
    <row r="31" spans="1:9" x14ac:dyDescent="0.15">
      <c r="A31">
        <v>2</v>
      </c>
      <c r="B31">
        <v>100</v>
      </c>
      <c r="C31" s="58">
        <f t="shared" ref="C31:C49" si="2">B31/E30</f>
        <v>10</v>
      </c>
      <c r="D31" s="58">
        <f>C30+C31</f>
        <v>10</v>
      </c>
      <c r="E31" s="58">
        <f>E30*H31</f>
        <v>20</v>
      </c>
      <c r="G31">
        <v>1</v>
      </c>
      <c r="H31">
        <v>2</v>
      </c>
      <c r="I31">
        <f>G31/H31</f>
        <v>0.5</v>
      </c>
    </row>
    <row r="32" spans="1:9" x14ac:dyDescent="0.15">
      <c r="A32">
        <v>3</v>
      </c>
      <c r="B32">
        <f>B31*G32</f>
        <v>200</v>
      </c>
      <c r="C32" s="58">
        <f t="shared" si="2"/>
        <v>10</v>
      </c>
      <c r="D32" s="58">
        <f>D31+C32</f>
        <v>20</v>
      </c>
      <c r="E32" s="58">
        <f t="shared" ref="E32:E49" si="3">E31*H32</f>
        <v>39.200000000000003</v>
      </c>
      <c r="G32">
        <v>2</v>
      </c>
      <c r="H32">
        <v>1.96</v>
      </c>
      <c r="I32">
        <f t="shared" ref="I32:I49" si="4">G32/H32</f>
        <v>1.0204081632653061</v>
      </c>
    </row>
    <row r="33" spans="1:9" x14ac:dyDescent="0.15">
      <c r="A33">
        <v>4</v>
      </c>
      <c r="B33">
        <f t="shared" ref="B33:B49" si="5">B32*G33</f>
        <v>398</v>
      </c>
      <c r="C33" s="58">
        <f t="shared" si="2"/>
        <v>10.153061224489795</v>
      </c>
      <c r="D33" s="58">
        <f>D32+C33</f>
        <v>30.153061224489797</v>
      </c>
      <c r="E33" s="58">
        <f t="shared" si="3"/>
        <v>75.263999999999996</v>
      </c>
      <c r="G33">
        <v>1.99</v>
      </c>
      <c r="H33">
        <v>1.92</v>
      </c>
      <c r="I33">
        <f t="shared" si="4"/>
        <v>1.0364583333333333</v>
      </c>
    </row>
    <row r="34" spans="1:9" x14ac:dyDescent="0.15">
      <c r="A34">
        <v>5</v>
      </c>
      <c r="B34">
        <f t="shared" si="5"/>
        <v>788.04</v>
      </c>
      <c r="C34" s="58">
        <f t="shared" si="2"/>
        <v>10.470344387755102</v>
      </c>
      <c r="D34" s="58">
        <f t="shared" ref="D34:D49" si="6">D33+C34</f>
        <v>40.623405612244895</v>
      </c>
      <c r="E34" s="58">
        <f t="shared" si="3"/>
        <v>141.49632</v>
      </c>
      <c r="G34">
        <v>1.98</v>
      </c>
      <c r="H34">
        <v>1.88</v>
      </c>
      <c r="I34">
        <f t="shared" si="4"/>
        <v>1.0531914893617023</v>
      </c>
    </row>
    <row r="35" spans="1:9" x14ac:dyDescent="0.15">
      <c r="A35">
        <v>6</v>
      </c>
      <c r="B35">
        <f t="shared" si="5"/>
        <v>1552.4387999999999</v>
      </c>
      <c r="C35" s="58">
        <f t="shared" si="2"/>
        <v>10.971584278658272</v>
      </c>
      <c r="D35" s="58">
        <f t="shared" si="6"/>
        <v>51.594989890903165</v>
      </c>
      <c r="E35" s="58">
        <f t="shared" si="3"/>
        <v>260.35322880000001</v>
      </c>
      <c r="G35">
        <v>1.97</v>
      </c>
      <c r="H35">
        <v>1.84</v>
      </c>
      <c r="I35">
        <f t="shared" si="4"/>
        <v>1.0706521739130435</v>
      </c>
    </row>
    <row r="36" spans="1:9" x14ac:dyDescent="0.15">
      <c r="A36">
        <v>7</v>
      </c>
      <c r="B36">
        <f t="shared" si="5"/>
        <v>3042.7800479999996</v>
      </c>
      <c r="C36" s="58">
        <f t="shared" si="2"/>
        <v>11.687122383788157</v>
      </c>
      <c r="D36" s="58">
        <f t="shared" si="6"/>
        <v>63.282112274691322</v>
      </c>
      <c r="E36" s="58">
        <f t="shared" si="3"/>
        <v>468.63581184000003</v>
      </c>
      <c r="G36">
        <v>1.96</v>
      </c>
      <c r="H36">
        <v>1.8</v>
      </c>
      <c r="I36">
        <f t="shared" si="4"/>
        <v>1.0888888888888888</v>
      </c>
    </row>
    <row r="37" spans="1:9" x14ac:dyDescent="0.15">
      <c r="A37">
        <v>8</v>
      </c>
      <c r="B37">
        <f t="shared" si="5"/>
        <v>5933.421093599999</v>
      </c>
      <c r="C37" s="58">
        <f t="shared" si="2"/>
        <v>12.661049249103836</v>
      </c>
      <c r="D37" s="58">
        <f t="shared" si="6"/>
        <v>75.943161523795155</v>
      </c>
      <c r="E37" s="58">
        <f t="shared" si="3"/>
        <v>824.79902883840009</v>
      </c>
      <c r="G37">
        <v>1.95</v>
      </c>
      <c r="H37">
        <v>1.76</v>
      </c>
      <c r="I37">
        <f t="shared" si="4"/>
        <v>1.1079545454545454</v>
      </c>
    </row>
    <row r="38" spans="1:9" x14ac:dyDescent="0.15">
      <c r="A38">
        <v>9</v>
      </c>
      <c r="B38">
        <f t="shared" si="5"/>
        <v>11510.836921583998</v>
      </c>
      <c r="C38" s="58">
        <f t="shared" si="2"/>
        <v>13.955929285944</v>
      </c>
      <c r="D38" s="58">
        <f t="shared" si="6"/>
        <v>89.89909080973915</v>
      </c>
      <c r="E38" s="58">
        <f t="shared" si="3"/>
        <v>1418.6543296020482</v>
      </c>
      <c r="G38">
        <v>1.94</v>
      </c>
      <c r="H38">
        <v>1.72</v>
      </c>
      <c r="I38">
        <f t="shared" si="4"/>
        <v>1.1279069767441861</v>
      </c>
    </row>
    <row r="39" spans="1:9" x14ac:dyDescent="0.15">
      <c r="A39">
        <v>10</v>
      </c>
      <c r="B39">
        <f t="shared" si="5"/>
        <v>22215.915258657114</v>
      </c>
      <c r="C39" s="58">
        <f t="shared" si="2"/>
        <v>15.659850884809256</v>
      </c>
      <c r="D39" s="58">
        <f t="shared" si="6"/>
        <v>105.55894169454841</v>
      </c>
      <c r="E39" s="58">
        <f t="shared" si="3"/>
        <v>2383.3392737314407</v>
      </c>
      <c r="G39">
        <v>1.93</v>
      </c>
      <c r="H39">
        <v>1.68</v>
      </c>
      <c r="I39">
        <f t="shared" si="4"/>
        <v>1.1488095238095237</v>
      </c>
    </row>
    <row r="40" spans="1:9" x14ac:dyDescent="0.15">
      <c r="A40">
        <v>11</v>
      </c>
      <c r="B40">
        <f t="shared" si="5"/>
        <v>42654.557296621657</v>
      </c>
      <c r="C40" s="58">
        <f t="shared" si="2"/>
        <v>17.896972439782004</v>
      </c>
      <c r="D40" s="58">
        <f t="shared" si="6"/>
        <v>123.45591413433041</v>
      </c>
      <c r="E40" s="58">
        <f t="shared" si="3"/>
        <v>3908.6764089195626</v>
      </c>
      <c r="G40">
        <v>1.92</v>
      </c>
      <c r="H40">
        <v>1.64</v>
      </c>
      <c r="I40">
        <f t="shared" si="4"/>
        <v>1.1707317073170731</v>
      </c>
    </row>
    <row r="41" spans="1:9" x14ac:dyDescent="0.15">
      <c r="A41">
        <v>12</v>
      </c>
      <c r="B41">
        <f t="shared" si="5"/>
        <v>81470.204436547356</v>
      </c>
      <c r="C41" s="58">
        <f t="shared" si="2"/>
        <v>20.843425219502212</v>
      </c>
      <c r="D41" s="58">
        <f t="shared" si="6"/>
        <v>144.29933935383264</v>
      </c>
      <c r="E41" s="58">
        <f t="shared" si="3"/>
        <v>6253.8822542713006</v>
      </c>
      <c r="G41">
        <v>1.91</v>
      </c>
      <c r="H41">
        <v>1.6</v>
      </c>
      <c r="I41">
        <f t="shared" si="4"/>
        <v>1.1937499999999999</v>
      </c>
    </row>
    <row r="42" spans="1:9" x14ac:dyDescent="0.15">
      <c r="A42">
        <v>13</v>
      </c>
      <c r="B42">
        <f t="shared" si="5"/>
        <v>154793.38842943998</v>
      </c>
      <c r="C42" s="58">
        <f t="shared" si="2"/>
        <v>24.751567448158877</v>
      </c>
      <c r="D42" s="58">
        <f t="shared" si="6"/>
        <v>169.05090680199152</v>
      </c>
      <c r="E42" s="58">
        <f t="shared" si="3"/>
        <v>9756.0563166632292</v>
      </c>
      <c r="G42">
        <v>1.9</v>
      </c>
      <c r="H42">
        <v>1.56</v>
      </c>
      <c r="I42">
        <f t="shared" si="4"/>
        <v>1.2179487179487178</v>
      </c>
    </row>
    <row r="43" spans="1:9" x14ac:dyDescent="0.15">
      <c r="A43">
        <v>14</v>
      </c>
      <c r="B43">
        <f t="shared" si="5"/>
        <v>292559.50413164153</v>
      </c>
      <c r="C43" s="58">
        <f t="shared" si="2"/>
        <v>29.987475946807866</v>
      </c>
      <c r="D43" s="58">
        <f t="shared" si="6"/>
        <v>199.03838274879939</v>
      </c>
      <c r="E43" s="58">
        <f t="shared" si="3"/>
        <v>14829.205601328109</v>
      </c>
      <c r="G43">
        <v>1.89</v>
      </c>
      <c r="H43">
        <v>1.52</v>
      </c>
      <c r="I43">
        <f t="shared" si="4"/>
        <v>1.2434210526315788</v>
      </c>
    </row>
    <row r="44" spans="1:9" x14ac:dyDescent="0.15">
      <c r="A44">
        <v>15</v>
      </c>
      <c r="B44">
        <f t="shared" si="5"/>
        <v>550011.86776748602</v>
      </c>
      <c r="C44" s="58">
        <f t="shared" si="2"/>
        <v>37.089772881578142</v>
      </c>
      <c r="D44" s="58">
        <f t="shared" si="6"/>
        <v>236.12815563037753</v>
      </c>
      <c r="E44" s="58">
        <f t="shared" si="3"/>
        <v>21947.224289965601</v>
      </c>
      <c r="G44">
        <v>1.88</v>
      </c>
      <c r="H44">
        <v>1.48</v>
      </c>
      <c r="I44">
        <f t="shared" si="4"/>
        <v>1.2702702702702702</v>
      </c>
    </row>
    <row r="45" spans="1:9" x14ac:dyDescent="0.15">
      <c r="A45">
        <v>16</v>
      </c>
      <c r="B45">
        <f t="shared" si="5"/>
        <v>1028522.1927251989</v>
      </c>
      <c r="C45" s="58">
        <f t="shared" si="2"/>
        <v>46.863429249021038</v>
      </c>
      <c r="D45" s="58">
        <f t="shared" si="6"/>
        <v>282.9915848793986</v>
      </c>
      <c r="E45" s="58">
        <f t="shared" si="3"/>
        <v>31604.002977550466</v>
      </c>
      <c r="G45">
        <v>1.87</v>
      </c>
      <c r="H45">
        <v>1.44</v>
      </c>
      <c r="I45">
        <f t="shared" si="4"/>
        <v>1.2986111111111112</v>
      </c>
    </row>
    <row r="46" spans="1:9" x14ac:dyDescent="0.15">
      <c r="A46">
        <v>17</v>
      </c>
      <c r="B46">
        <f t="shared" si="5"/>
        <v>1913051.2784688701</v>
      </c>
      <c r="C46" s="58">
        <f t="shared" si="2"/>
        <v>60.531929446652178</v>
      </c>
      <c r="D46" s="58">
        <f t="shared" si="6"/>
        <v>343.52351432605076</v>
      </c>
      <c r="E46" s="58">
        <f t="shared" si="3"/>
        <v>44245.604168570651</v>
      </c>
      <c r="G46">
        <v>1.86</v>
      </c>
      <c r="H46">
        <v>1.4</v>
      </c>
      <c r="I46">
        <f t="shared" si="4"/>
        <v>1.3285714285714287</v>
      </c>
    </row>
    <row r="47" spans="1:9" x14ac:dyDescent="0.15">
      <c r="A47">
        <v>18</v>
      </c>
      <c r="B47">
        <f t="shared" si="5"/>
        <v>3539144.8651674096</v>
      </c>
      <c r="C47" s="58">
        <f t="shared" si="2"/>
        <v>79.988621054504662</v>
      </c>
      <c r="D47" s="58">
        <f t="shared" si="6"/>
        <v>423.51213538055543</v>
      </c>
      <c r="E47" s="58">
        <f t="shared" si="3"/>
        <v>60174.021669256093</v>
      </c>
      <c r="G47">
        <v>1.85</v>
      </c>
      <c r="H47">
        <v>1.36</v>
      </c>
      <c r="I47">
        <f t="shared" si="4"/>
        <v>1.3602941176470589</v>
      </c>
    </row>
    <row r="48" spans="1:9" x14ac:dyDescent="0.15">
      <c r="A48">
        <v>19</v>
      </c>
      <c r="B48">
        <f t="shared" si="5"/>
        <v>6512026.5519080339</v>
      </c>
      <c r="C48" s="58">
        <f t="shared" si="2"/>
        <v>108.21989907374159</v>
      </c>
      <c r="D48" s="58">
        <f t="shared" si="6"/>
        <v>531.73203445429704</v>
      </c>
      <c r="E48" s="58">
        <f t="shared" si="3"/>
        <v>79429.708603418054</v>
      </c>
      <c r="G48">
        <v>1.84</v>
      </c>
      <c r="H48">
        <v>1.32</v>
      </c>
      <c r="I48">
        <f t="shared" si="4"/>
        <v>1.393939393939394</v>
      </c>
    </row>
    <row r="49" spans="1:9" x14ac:dyDescent="0.15">
      <c r="A49">
        <v>20</v>
      </c>
      <c r="B49">
        <f t="shared" si="5"/>
        <v>11917008.589991702</v>
      </c>
      <c r="C49" s="58">
        <f t="shared" si="2"/>
        <v>150.03213280677809</v>
      </c>
      <c r="D49" s="58">
        <f t="shared" si="6"/>
        <v>681.76416726107516</v>
      </c>
      <c r="E49" s="58">
        <f t="shared" si="3"/>
        <v>101670.02701237511</v>
      </c>
      <c r="G49">
        <v>1.83</v>
      </c>
      <c r="H49">
        <v>1.28</v>
      </c>
      <c r="I49">
        <f t="shared" si="4"/>
        <v>1.4296875</v>
      </c>
    </row>
    <row r="75" spans="1:8" x14ac:dyDescent="0.15">
      <c r="B75" t="s">
        <v>194</v>
      </c>
      <c r="C75" t="s">
        <v>260</v>
      </c>
      <c r="D75" t="s">
        <v>257</v>
      </c>
      <c r="E75" t="s">
        <v>255</v>
      </c>
      <c r="G75" t="s">
        <v>258</v>
      </c>
      <c r="H75" t="s">
        <v>259</v>
      </c>
    </row>
    <row r="76" spans="1:8" x14ac:dyDescent="0.15">
      <c r="A76">
        <v>1</v>
      </c>
      <c r="E76" s="58">
        <v>100</v>
      </c>
    </row>
    <row r="77" spans="1:8" x14ac:dyDescent="0.15">
      <c r="A77">
        <v>2</v>
      </c>
      <c r="B77" s="58">
        <f>10*G77</f>
        <v>52</v>
      </c>
      <c r="C77" s="59">
        <f t="shared" ref="C77:C95" si="7">B77/E76</f>
        <v>0.52</v>
      </c>
      <c r="D77" s="59">
        <f>C76+C77</f>
        <v>0.52</v>
      </c>
      <c r="E77" s="58">
        <f>E76*H77</f>
        <v>500</v>
      </c>
      <c r="G77">
        <v>5.2</v>
      </c>
      <c r="H77">
        <v>5</v>
      </c>
    </row>
    <row r="78" spans="1:8" x14ac:dyDescent="0.15">
      <c r="A78">
        <v>3</v>
      </c>
      <c r="B78" s="58">
        <f>B77*G78</f>
        <v>265.2</v>
      </c>
      <c r="C78" s="59">
        <f t="shared" si="7"/>
        <v>0.53039999999999998</v>
      </c>
      <c r="D78" s="59">
        <f>D77+C78</f>
        <v>1.0504</v>
      </c>
      <c r="E78" s="58">
        <f t="shared" ref="E78:E95" si="8">E77*H78</f>
        <v>1500</v>
      </c>
      <c r="G78">
        <v>5.0999999999999996</v>
      </c>
      <c r="H78">
        <v>3</v>
      </c>
    </row>
    <row r="79" spans="1:8" x14ac:dyDescent="0.15">
      <c r="A79">
        <v>4</v>
      </c>
      <c r="B79" s="58">
        <f t="shared" ref="B79:B95" si="9">B78*G79</f>
        <v>1326</v>
      </c>
      <c r="C79" s="59">
        <f t="shared" si="7"/>
        <v>0.88400000000000001</v>
      </c>
      <c r="D79" s="59">
        <f>D78+C79</f>
        <v>1.9344000000000001</v>
      </c>
      <c r="E79" s="58">
        <f t="shared" si="8"/>
        <v>3000</v>
      </c>
      <c r="G79">
        <v>5</v>
      </c>
      <c r="H79">
        <v>2</v>
      </c>
    </row>
    <row r="80" spans="1:8" x14ac:dyDescent="0.15">
      <c r="A80">
        <v>5</v>
      </c>
      <c r="B80" s="58">
        <f t="shared" si="9"/>
        <v>6497.4000000000005</v>
      </c>
      <c r="C80" s="59">
        <f t="shared" si="7"/>
        <v>2.1658000000000004</v>
      </c>
      <c r="D80" s="59">
        <f t="shared" ref="D80:D95" si="10">D79+C80</f>
        <v>4.100200000000001</v>
      </c>
      <c r="E80" s="58">
        <f t="shared" si="8"/>
        <v>5700</v>
      </c>
      <c r="G80">
        <v>4.9000000000000004</v>
      </c>
      <c r="H80">
        <v>1.9</v>
      </c>
    </row>
    <row r="81" spans="1:8" x14ac:dyDescent="0.15">
      <c r="A81">
        <v>6</v>
      </c>
      <c r="B81" s="58">
        <f t="shared" si="9"/>
        <v>31187.52</v>
      </c>
      <c r="C81" s="59">
        <f t="shared" si="7"/>
        <v>5.4714947368421054</v>
      </c>
      <c r="D81" s="59">
        <f t="shared" si="10"/>
        <v>9.5716947368421064</v>
      </c>
      <c r="E81" s="58">
        <f t="shared" si="8"/>
        <v>10545</v>
      </c>
      <c r="G81">
        <v>4.8</v>
      </c>
      <c r="H81">
        <v>1.85</v>
      </c>
    </row>
    <row r="82" spans="1:8" x14ac:dyDescent="0.15">
      <c r="A82">
        <v>7</v>
      </c>
      <c r="B82" s="58">
        <f t="shared" si="9"/>
        <v>146581.34400000001</v>
      </c>
      <c r="C82" s="59">
        <f t="shared" si="7"/>
        <v>13.900554196301567</v>
      </c>
      <c r="D82" s="59">
        <f t="shared" si="10"/>
        <v>23.472248933143675</v>
      </c>
      <c r="E82" s="58">
        <f t="shared" si="8"/>
        <v>18981</v>
      </c>
      <c r="G82">
        <v>4.7</v>
      </c>
      <c r="H82">
        <v>1.8</v>
      </c>
    </row>
    <row r="83" spans="1:8" x14ac:dyDescent="0.15">
      <c r="A83">
        <v>8</v>
      </c>
      <c r="B83" s="58">
        <f t="shared" si="9"/>
        <v>527692.83840000001</v>
      </c>
      <c r="C83" s="59">
        <f t="shared" si="7"/>
        <v>27.80110839260313</v>
      </c>
      <c r="D83" s="59">
        <f t="shared" si="10"/>
        <v>51.273357325746801</v>
      </c>
      <c r="E83" s="58">
        <f t="shared" si="8"/>
        <v>33216.75</v>
      </c>
      <c r="G83">
        <v>3.6</v>
      </c>
      <c r="H83">
        <v>1.75</v>
      </c>
    </row>
    <row r="84" spans="1:8" x14ac:dyDescent="0.15">
      <c r="A84">
        <v>9</v>
      </c>
      <c r="B84" s="58">
        <f t="shared" si="9"/>
        <v>1794155.65056</v>
      </c>
      <c r="C84" s="59">
        <f t="shared" si="7"/>
        <v>54.013582019914651</v>
      </c>
      <c r="D84" s="59">
        <f t="shared" si="10"/>
        <v>105.28693934566145</v>
      </c>
      <c r="E84" s="58">
        <f t="shared" si="8"/>
        <v>56468.474999999999</v>
      </c>
      <c r="G84">
        <v>3.4</v>
      </c>
      <c r="H84">
        <v>1.7</v>
      </c>
    </row>
    <row r="85" spans="1:8" x14ac:dyDescent="0.15">
      <c r="A85">
        <v>10</v>
      </c>
      <c r="B85" s="58">
        <f t="shared" si="9"/>
        <v>5920713.6468479997</v>
      </c>
      <c r="C85" s="59">
        <f t="shared" si="7"/>
        <v>104.84989450924608</v>
      </c>
      <c r="D85" s="59">
        <f t="shared" si="10"/>
        <v>210.13683385490754</v>
      </c>
      <c r="E85" s="58">
        <f t="shared" si="8"/>
        <v>93172.983749999999</v>
      </c>
      <c r="G85">
        <v>3.3</v>
      </c>
      <c r="H85">
        <v>1.65</v>
      </c>
    </row>
    <row r="86" spans="1:8" x14ac:dyDescent="0.15">
      <c r="A86">
        <v>11</v>
      </c>
      <c r="B86" s="58">
        <f t="shared" si="9"/>
        <v>18946283.669913601</v>
      </c>
      <c r="C86" s="59">
        <f t="shared" si="7"/>
        <v>203.34524995732576</v>
      </c>
      <c r="D86" s="59">
        <f t="shared" si="10"/>
        <v>413.48208381223333</v>
      </c>
      <c r="E86" s="58">
        <f t="shared" si="8"/>
        <v>149076.774</v>
      </c>
      <c r="G86">
        <v>3.2</v>
      </c>
      <c r="H86">
        <v>1.6</v>
      </c>
    </row>
    <row r="87" spans="1:8" x14ac:dyDescent="0.15">
      <c r="A87">
        <v>12</v>
      </c>
      <c r="B87" s="58">
        <f t="shared" si="9"/>
        <v>58733479.376732163</v>
      </c>
      <c r="C87" s="59">
        <f t="shared" si="7"/>
        <v>393.98142179231866</v>
      </c>
      <c r="D87" s="59">
        <f t="shared" si="10"/>
        <v>807.46350560455198</v>
      </c>
      <c r="E87" s="58">
        <f t="shared" si="8"/>
        <v>231068.99970000001</v>
      </c>
      <c r="G87">
        <v>3.1</v>
      </c>
      <c r="H87">
        <v>1.55</v>
      </c>
    </row>
    <row r="88" spans="1:8" x14ac:dyDescent="0.15">
      <c r="A88">
        <v>13</v>
      </c>
      <c r="B88" s="58">
        <f t="shared" si="9"/>
        <v>176200438.13019648</v>
      </c>
      <c r="C88" s="59">
        <f t="shared" si="7"/>
        <v>762.54468733997146</v>
      </c>
      <c r="D88" s="59">
        <f t="shared" si="10"/>
        <v>1570.0081929445234</v>
      </c>
      <c r="E88" s="58">
        <f t="shared" si="8"/>
        <v>346603.49955000001</v>
      </c>
      <c r="G88">
        <v>3</v>
      </c>
      <c r="H88">
        <v>1.5</v>
      </c>
    </row>
    <row r="89" spans="1:8" x14ac:dyDescent="0.15">
      <c r="A89">
        <v>14</v>
      </c>
      <c r="B89" s="58">
        <f t="shared" si="9"/>
        <v>510981270.57756978</v>
      </c>
      <c r="C89" s="59">
        <f t="shared" si="7"/>
        <v>1474.2530621906117</v>
      </c>
      <c r="D89" s="59">
        <f t="shared" si="10"/>
        <v>3044.2612551351349</v>
      </c>
      <c r="E89" s="58">
        <f t="shared" si="8"/>
        <v>502575.07434749999</v>
      </c>
      <c r="G89">
        <v>2.9</v>
      </c>
      <c r="H89">
        <v>1.45</v>
      </c>
    </row>
    <row r="90" spans="1:8" x14ac:dyDescent="0.15">
      <c r="A90">
        <v>15</v>
      </c>
      <c r="B90" s="58">
        <f t="shared" si="9"/>
        <v>1430747557.6171954</v>
      </c>
      <c r="C90" s="59">
        <f t="shared" si="7"/>
        <v>2846.8334994025604</v>
      </c>
      <c r="D90" s="59">
        <f t="shared" si="10"/>
        <v>5891.0947545376948</v>
      </c>
      <c r="E90" s="58">
        <f t="shared" si="8"/>
        <v>703605.10408649989</v>
      </c>
      <c r="G90">
        <v>2.8</v>
      </c>
      <c r="H90">
        <v>1.4</v>
      </c>
    </row>
    <row r="91" spans="1:8" x14ac:dyDescent="0.15">
      <c r="A91">
        <v>16</v>
      </c>
      <c r="B91" s="58">
        <f t="shared" si="9"/>
        <v>3863018405.5664277</v>
      </c>
      <c r="C91" s="59">
        <f t="shared" si="7"/>
        <v>5490.3217488477958</v>
      </c>
      <c r="D91" s="59">
        <f t="shared" si="10"/>
        <v>11381.416503385492</v>
      </c>
      <c r="E91" s="58">
        <f t="shared" si="8"/>
        <v>949866.89051677496</v>
      </c>
      <c r="G91">
        <v>2.7</v>
      </c>
      <c r="H91">
        <v>1.35</v>
      </c>
    </row>
    <row r="92" spans="1:8" x14ac:dyDescent="0.15">
      <c r="A92">
        <v>17</v>
      </c>
      <c r="B92" s="58">
        <f t="shared" si="9"/>
        <v>10043847854.472712</v>
      </c>
      <c r="C92" s="59">
        <f t="shared" si="7"/>
        <v>10573.95299778094</v>
      </c>
      <c r="D92" s="59">
        <f t="shared" si="10"/>
        <v>21955.369501166431</v>
      </c>
      <c r="E92" s="58">
        <f t="shared" si="8"/>
        <v>1234826.9576718074</v>
      </c>
      <c r="G92">
        <v>2.6</v>
      </c>
      <c r="H92">
        <v>1.3</v>
      </c>
    </row>
    <row r="93" spans="1:8" x14ac:dyDescent="0.15">
      <c r="A93">
        <v>18</v>
      </c>
      <c r="B93" s="58">
        <f t="shared" si="9"/>
        <v>25109619636.181778</v>
      </c>
      <c r="C93" s="59">
        <f t="shared" si="7"/>
        <v>20334.524995732576</v>
      </c>
      <c r="D93" s="59">
        <f t="shared" si="10"/>
        <v>42289.894496899011</v>
      </c>
      <c r="E93" s="58">
        <f t="shared" si="8"/>
        <v>1543533.6970897592</v>
      </c>
      <c r="G93">
        <v>2.5</v>
      </c>
      <c r="H93">
        <v>1.25</v>
      </c>
    </row>
    <row r="94" spans="1:8" x14ac:dyDescent="0.15">
      <c r="A94">
        <v>19</v>
      </c>
      <c r="B94" s="58">
        <f t="shared" si="9"/>
        <v>60263087126.836266</v>
      </c>
      <c r="C94" s="59">
        <f t="shared" si="7"/>
        <v>39042.287991806545</v>
      </c>
      <c r="D94" s="59">
        <f t="shared" si="10"/>
        <v>81332.182488705555</v>
      </c>
      <c r="E94" s="58">
        <f t="shared" si="8"/>
        <v>1852240.436507711</v>
      </c>
      <c r="G94">
        <v>2.4</v>
      </c>
      <c r="H94">
        <v>1.2</v>
      </c>
    </row>
    <row r="95" spans="1:8" x14ac:dyDescent="0.15">
      <c r="A95">
        <v>20</v>
      </c>
      <c r="B95" s="58">
        <f t="shared" si="9"/>
        <v>138605100391.72339</v>
      </c>
      <c r="C95" s="59">
        <f t="shared" si="7"/>
        <v>74831.051984295875</v>
      </c>
      <c r="D95" s="59">
        <f t="shared" si="10"/>
        <v>156163.23447300144</v>
      </c>
      <c r="E95" s="58">
        <f t="shared" si="8"/>
        <v>2130076.5019838675</v>
      </c>
      <c r="G95">
        <v>2.2999999999999998</v>
      </c>
      <c r="H95">
        <v>1.1499999999999999</v>
      </c>
    </row>
    <row r="120" spans="1:8" x14ac:dyDescent="0.15">
      <c r="B120" s="60" t="s">
        <v>194</v>
      </c>
      <c r="C120" s="60" t="s">
        <v>260</v>
      </c>
      <c r="D120" t="s">
        <v>257</v>
      </c>
      <c r="E120" s="60" t="s">
        <v>255</v>
      </c>
      <c r="F120" t="s">
        <v>261</v>
      </c>
      <c r="G120" t="s">
        <v>258</v>
      </c>
      <c r="H120" t="s">
        <v>259</v>
      </c>
    </row>
    <row r="121" spans="1:8" x14ac:dyDescent="0.15">
      <c r="A121">
        <v>1</v>
      </c>
      <c r="C121">
        <v>0</v>
      </c>
      <c r="E121" s="58">
        <v>100</v>
      </c>
    </row>
    <row r="122" spans="1:8" x14ac:dyDescent="0.15">
      <c r="A122">
        <v>2</v>
      </c>
      <c r="B122" s="58"/>
      <c r="C122" s="59">
        <v>0</v>
      </c>
      <c r="D122" s="59"/>
      <c r="E122" s="58">
        <f>E121*H122</f>
        <v>200</v>
      </c>
      <c r="H122">
        <v>2</v>
      </c>
    </row>
    <row r="123" spans="1:8" x14ac:dyDescent="0.15">
      <c r="A123">
        <v>3</v>
      </c>
      <c r="B123" s="58">
        <f>C123*E122</f>
        <v>200</v>
      </c>
      <c r="C123" s="59">
        <v>1</v>
      </c>
      <c r="D123" s="59">
        <v>1</v>
      </c>
      <c r="E123" s="58">
        <f t="shared" ref="E123:E140" si="11">E122*H123</f>
        <v>400</v>
      </c>
      <c r="F123">
        <v>0</v>
      </c>
      <c r="H123">
        <v>2</v>
      </c>
    </row>
    <row r="124" spans="1:8" x14ac:dyDescent="0.15">
      <c r="A124">
        <v>4</v>
      </c>
      <c r="B124" s="58">
        <f t="shared" ref="B124:B140" si="12">C124*E123</f>
        <v>800</v>
      </c>
      <c r="C124" s="59">
        <f>C123+F124</f>
        <v>2</v>
      </c>
      <c r="D124" s="59">
        <f>D123+C124</f>
        <v>3</v>
      </c>
      <c r="E124" s="58">
        <f t="shared" si="11"/>
        <v>800</v>
      </c>
      <c r="F124">
        <v>1</v>
      </c>
      <c r="G124" s="59">
        <f>B124/B123</f>
        <v>4</v>
      </c>
      <c r="H124">
        <v>2</v>
      </c>
    </row>
    <row r="125" spans="1:8" x14ac:dyDescent="0.15">
      <c r="A125">
        <v>5</v>
      </c>
      <c r="B125" s="58">
        <f t="shared" si="12"/>
        <v>2000</v>
      </c>
      <c r="C125" s="59">
        <f t="shared" ref="C125:C140" si="13">C124+F125</f>
        <v>2.5</v>
      </c>
      <c r="D125" s="59">
        <f t="shared" ref="D125:D140" si="14">D124+C125</f>
        <v>5.5</v>
      </c>
      <c r="E125" s="58">
        <f t="shared" si="11"/>
        <v>1520</v>
      </c>
      <c r="F125">
        <v>0.5</v>
      </c>
      <c r="G125" s="59">
        <f t="shared" ref="G125:G140" si="15">B125/B124</f>
        <v>2.5</v>
      </c>
      <c r="H125">
        <v>1.9</v>
      </c>
    </row>
    <row r="126" spans="1:8" x14ac:dyDescent="0.15">
      <c r="A126">
        <v>6</v>
      </c>
      <c r="B126" s="58">
        <f t="shared" si="12"/>
        <v>4560</v>
      </c>
      <c r="C126" s="59">
        <f t="shared" si="13"/>
        <v>3</v>
      </c>
      <c r="D126" s="59">
        <f t="shared" si="14"/>
        <v>8.5</v>
      </c>
      <c r="E126" s="58">
        <f t="shared" si="11"/>
        <v>2736</v>
      </c>
      <c r="F126">
        <v>0.5</v>
      </c>
      <c r="G126" s="59">
        <f t="shared" si="15"/>
        <v>2.2799999999999998</v>
      </c>
      <c r="H126">
        <v>1.8</v>
      </c>
    </row>
    <row r="127" spans="1:8" x14ac:dyDescent="0.15">
      <c r="A127">
        <v>7</v>
      </c>
      <c r="B127" s="58">
        <f t="shared" si="12"/>
        <v>10944</v>
      </c>
      <c r="C127" s="59">
        <f t="shared" si="13"/>
        <v>4</v>
      </c>
      <c r="D127" s="59">
        <f t="shared" si="14"/>
        <v>12.5</v>
      </c>
      <c r="E127" s="58">
        <f t="shared" si="11"/>
        <v>4651.2</v>
      </c>
      <c r="F127">
        <v>1</v>
      </c>
      <c r="G127" s="59">
        <f t="shared" si="15"/>
        <v>2.4</v>
      </c>
      <c r="H127">
        <v>1.7</v>
      </c>
    </row>
    <row r="128" spans="1:8" x14ac:dyDescent="0.15">
      <c r="A128">
        <v>8</v>
      </c>
      <c r="B128" s="58">
        <f t="shared" si="12"/>
        <v>27907.199999999997</v>
      </c>
      <c r="C128" s="59">
        <f t="shared" si="13"/>
        <v>6</v>
      </c>
      <c r="D128" s="59">
        <f t="shared" si="14"/>
        <v>18.5</v>
      </c>
      <c r="E128" s="58">
        <f t="shared" si="11"/>
        <v>7441.92</v>
      </c>
      <c r="F128">
        <v>2</v>
      </c>
      <c r="G128" s="59">
        <f t="shared" si="15"/>
        <v>2.5499999999999998</v>
      </c>
      <c r="H128">
        <v>1.6</v>
      </c>
    </row>
    <row r="129" spans="1:8" x14ac:dyDescent="0.15">
      <c r="A129">
        <v>9</v>
      </c>
      <c r="B129" s="58">
        <f t="shared" si="12"/>
        <v>66977.279999999999</v>
      </c>
      <c r="C129" s="59">
        <f t="shared" si="13"/>
        <v>9</v>
      </c>
      <c r="D129" s="59">
        <f t="shared" si="14"/>
        <v>27.5</v>
      </c>
      <c r="E129" s="58">
        <f t="shared" si="11"/>
        <v>11162.880000000001</v>
      </c>
      <c r="F129">
        <v>3</v>
      </c>
      <c r="G129" s="59">
        <f t="shared" si="15"/>
        <v>2.4000000000000004</v>
      </c>
      <c r="H129">
        <v>1.5</v>
      </c>
    </row>
    <row r="130" spans="1:8" x14ac:dyDescent="0.15">
      <c r="A130">
        <v>10</v>
      </c>
      <c r="B130" s="58">
        <f t="shared" si="12"/>
        <v>145117.44</v>
      </c>
      <c r="C130" s="59">
        <f t="shared" si="13"/>
        <v>13</v>
      </c>
      <c r="D130" s="59">
        <f t="shared" si="14"/>
        <v>40.5</v>
      </c>
      <c r="E130" s="58">
        <f t="shared" si="11"/>
        <v>16186.176000000001</v>
      </c>
      <c r="F130">
        <v>4</v>
      </c>
      <c r="G130" s="59">
        <f t="shared" si="15"/>
        <v>2.1666666666666665</v>
      </c>
      <c r="H130">
        <v>1.45</v>
      </c>
    </row>
    <row r="131" spans="1:8" x14ac:dyDescent="0.15">
      <c r="A131">
        <v>11</v>
      </c>
      <c r="B131" s="58">
        <f t="shared" si="12"/>
        <v>291351.16800000001</v>
      </c>
      <c r="C131" s="59">
        <f t="shared" si="13"/>
        <v>18</v>
      </c>
      <c r="D131" s="59">
        <f t="shared" si="14"/>
        <v>58.5</v>
      </c>
      <c r="E131" s="58">
        <f t="shared" si="11"/>
        <v>22660.646400000001</v>
      </c>
      <c r="F131">
        <v>5</v>
      </c>
      <c r="G131" s="59">
        <f t="shared" si="15"/>
        <v>2.0076923076923077</v>
      </c>
      <c r="H131">
        <v>1.4</v>
      </c>
    </row>
    <row r="132" spans="1:8" x14ac:dyDescent="0.15">
      <c r="A132">
        <v>12</v>
      </c>
      <c r="B132" s="58">
        <f t="shared" si="12"/>
        <v>543855.51360000006</v>
      </c>
      <c r="C132" s="59">
        <f t="shared" si="13"/>
        <v>24</v>
      </c>
      <c r="D132" s="59">
        <f t="shared" si="14"/>
        <v>82.5</v>
      </c>
      <c r="E132" s="58">
        <f t="shared" si="11"/>
        <v>30591.872640000005</v>
      </c>
      <c r="F132">
        <v>6</v>
      </c>
      <c r="G132" s="59">
        <f t="shared" si="15"/>
        <v>1.8666666666666669</v>
      </c>
      <c r="H132">
        <v>1.35</v>
      </c>
    </row>
    <row r="133" spans="1:8" x14ac:dyDescent="0.15">
      <c r="A133">
        <v>13</v>
      </c>
      <c r="B133" s="58">
        <f t="shared" si="12"/>
        <v>948348.0518400002</v>
      </c>
      <c r="C133" s="59">
        <f t="shared" si="13"/>
        <v>31</v>
      </c>
      <c r="D133" s="59">
        <f t="shared" si="14"/>
        <v>113.5</v>
      </c>
      <c r="E133" s="58">
        <f t="shared" si="11"/>
        <v>39769.434432000009</v>
      </c>
      <c r="F133">
        <v>7</v>
      </c>
      <c r="G133" s="59">
        <f t="shared" si="15"/>
        <v>1.7437500000000001</v>
      </c>
      <c r="H133">
        <v>1.3</v>
      </c>
    </row>
    <row r="134" spans="1:8" x14ac:dyDescent="0.15">
      <c r="A134">
        <v>14</v>
      </c>
      <c r="B134" s="58">
        <f t="shared" si="12"/>
        <v>1551007.9428480004</v>
      </c>
      <c r="C134" s="59">
        <f t="shared" si="13"/>
        <v>39</v>
      </c>
      <c r="D134" s="59">
        <f t="shared" si="14"/>
        <v>152.5</v>
      </c>
      <c r="E134" s="58">
        <f t="shared" si="11"/>
        <v>51302.570417280011</v>
      </c>
      <c r="F134">
        <v>8</v>
      </c>
      <c r="G134" s="59">
        <f t="shared" si="15"/>
        <v>1.6354838709677419</v>
      </c>
      <c r="H134">
        <v>1.29</v>
      </c>
    </row>
    <row r="135" spans="1:8" x14ac:dyDescent="0.15">
      <c r="A135">
        <v>15</v>
      </c>
      <c r="B135" s="58">
        <f t="shared" si="12"/>
        <v>2462523.3800294404</v>
      </c>
      <c r="C135" s="59">
        <f t="shared" si="13"/>
        <v>48</v>
      </c>
      <c r="D135" s="59">
        <f t="shared" si="14"/>
        <v>200.5</v>
      </c>
      <c r="E135" s="58">
        <f t="shared" si="11"/>
        <v>65667.290134118419</v>
      </c>
      <c r="F135">
        <v>9</v>
      </c>
      <c r="G135" s="59">
        <f t="shared" si="15"/>
        <v>1.5876923076923075</v>
      </c>
      <c r="H135">
        <v>1.28</v>
      </c>
    </row>
    <row r="136" spans="1:8" x14ac:dyDescent="0.15">
      <c r="A136">
        <v>16</v>
      </c>
      <c r="B136" s="58">
        <f t="shared" si="12"/>
        <v>3808702.8277788684</v>
      </c>
      <c r="C136" s="59">
        <f t="shared" si="13"/>
        <v>58</v>
      </c>
      <c r="D136" s="59">
        <f t="shared" si="14"/>
        <v>258.5</v>
      </c>
      <c r="E136" s="58">
        <f t="shared" si="11"/>
        <v>83397.458470330399</v>
      </c>
      <c r="F136">
        <v>10</v>
      </c>
      <c r="G136" s="59">
        <f t="shared" si="15"/>
        <v>1.5466666666666669</v>
      </c>
      <c r="H136">
        <v>1.27</v>
      </c>
    </row>
    <row r="137" spans="1:8" x14ac:dyDescent="0.15">
      <c r="A137">
        <v>17</v>
      </c>
      <c r="B137" s="58">
        <f t="shared" si="12"/>
        <v>5754424.6344527975</v>
      </c>
      <c r="C137" s="59">
        <f t="shared" si="13"/>
        <v>69</v>
      </c>
      <c r="D137" s="59">
        <f t="shared" si="14"/>
        <v>327.5</v>
      </c>
      <c r="E137" s="58">
        <f t="shared" si="11"/>
        <v>105080.7976726163</v>
      </c>
      <c r="F137">
        <v>11</v>
      </c>
      <c r="G137" s="59">
        <f t="shared" si="15"/>
        <v>1.5108620689655172</v>
      </c>
      <c r="H137">
        <v>1.26</v>
      </c>
    </row>
    <row r="138" spans="1:8" x14ac:dyDescent="0.15">
      <c r="A138">
        <v>18</v>
      </c>
      <c r="B138" s="58">
        <f t="shared" si="12"/>
        <v>8511544.6114819199</v>
      </c>
      <c r="C138" s="59">
        <f t="shared" si="13"/>
        <v>81</v>
      </c>
      <c r="D138" s="59">
        <f t="shared" si="14"/>
        <v>408.5</v>
      </c>
      <c r="E138" s="58">
        <f t="shared" si="11"/>
        <v>131350.99709077037</v>
      </c>
      <c r="F138">
        <v>12</v>
      </c>
      <c r="G138" s="59">
        <f t="shared" si="15"/>
        <v>1.4791304347826086</v>
      </c>
      <c r="H138">
        <v>1.25</v>
      </c>
    </row>
    <row r="139" spans="1:8" x14ac:dyDescent="0.15">
      <c r="A139">
        <v>19</v>
      </c>
      <c r="B139" s="58">
        <f t="shared" si="12"/>
        <v>12346993.726532415</v>
      </c>
      <c r="C139" s="59">
        <f t="shared" si="13"/>
        <v>94</v>
      </c>
      <c r="D139" s="59">
        <f t="shared" si="14"/>
        <v>502.5</v>
      </c>
      <c r="E139" s="58">
        <f t="shared" si="11"/>
        <v>162875.23639255526</v>
      </c>
      <c r="F139">
        <v>13</v>
      </c>
      <c r="G139" s="59">
        <f t="shared" si="15"/>
        <v>1.4506172839506173</v>
      </c>
      <c r="H139">
        <v>1.24</v>
      </c>
    </row>
    <row r="140" spans="1:8" x14ac:dyDescent="0.15">
      <c r="A140">
        <v>20</v>
      </c>
      <c r="B140" s="58">
        <f t="shared" si="12"/>
        <v>17590525.53039597</v>
      </c>
      <c r="C140" s="59">
        <f t="shared" si="13"/>
        <v>108</v>
      </c>
      <c r="D140" s="59">
        <f t="shared" si="14"/>
        <v>610.5</v>
      </c>
      <c r="E140" s="58">
        <f t="shared" si="11"/>
        <v>200336.54076284298</v>
      </c>
      <c r="F140">
        <v>14</v>
      </c>
      <c r="G140" s="59">
        <f t="shared" si="15"/>
        <v>1.42468085106383</v>
      </c>
      <c r="H140">
        <v>1.23</v>
      </c>
    </row>
  </sheetData>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Z167"/>
  <sheetViews>
    <sheetView topLeftCell="A94" zoomScale="130" zoomScaleNormal="130" workbookViewId="0">
      <selection activeCell="F90" sqref="F90"/>
    </sheetView>
  </sheetViews>
  <sheetFormatPr defaultRowHeight="16.5" x14ac:dyDescent="0.35"/>
  <cols>
    <col min="1" max="16384" width="9" style="2"/>
  </cols>
  <sheetData>
    <row r="1" spans="1:78" s="1" customFormat="1" x14ac:dyDescent="0.35">
      <c r="A1" s="1" t="s">
        <v>0</v>
      </c>
    </row>
    <row r="2" spans="1:78" s="10" customFormat="1" x14ac:dyDescent="0.35">
      <c r="A2" s="10" t="s">
        <v>37</v>
      </c>
    </row>
    <row r="3" spans="1:78" s="10" customFormat="1" x14ac:dyDescent="0.35">
      <c r="A3" s="10" t="s">
        <v>40</v>
      </c>
      <c r="J3" s="11"/>
    </row>
    <row r="4" spans="1:78" s="10" customFormat="1" x14ac:dyDescent="0.35">
      <c r="A4" s="10" t="s">
        <v>39</v>
      </c>
    </row>
    <row r="5" spans="1:78" s="10" customFormat="1" x14ac:dyDescent="0.35">
      <c r="A5" s="10" t="s">
        <v>38</v>
      </c>
    </row>
    <row r="6" spans="1:78" s="10" customFormat="1" x14ac:dyDescent="0.35"/>
    <row r="7" spans="1:78" s="10" customFormat="1" x14ac:dyDescent="0.35"/>
    <row r="8" spans="1:78" s="10" customFormat="1" x14ac:dyDescent="0.35"/>
    <row r="9" spans="1:78" s="10" customFormat="1" x14ac:dyDescent="0.35"/>
    <row r="10" spans="1:78" s="10" customFormat="1" x14ac:dyDescent="0.35">
      <c r="BZ10" s="10" t="s">
        <v>251</v>
      </c>
    </row>
    <row r="11" spans="1:78" s="10" customFormat="1" x14ac:dyDescent="0.35"/>
    <row r="12" spans="1:78" s="10" customFormat="1" x14ac:dyDescent="0.35"/>
    <row r="13" spans="1:78" s="10" customFormat="1" x14ac:dyDescent="0.35"/>
    <row r="14" spans="1:78" s="10" customFormat="1" x14ac:dyDescent="0.35"/>
    <row r="15" spans="1:78" s="10" customFormat="1" x14ac:dyDescent="0.35"/>
    <row r="16" spans="1:78" s="10" customFormat="1" x14ac:dyDescent="0.35"/>
    <row r="17" s="10" customFormat="1" x14ac:dyDescent="0.35"/>
    <row r="18" s="10" customFormat="1" x14ac:dyDescent="0.35"/>
    <row r="19" s="10" customFormat="1" x14ac:dyDescent="0.35"/>
    <row r="20" s="10" customFormat="1" x14ac:dyDescent="0.35"/>
    <row r="21" s="10" customFormat="1" x14ac:dyDescent="0.35"/>
    <row r="22" s="10" customFormat="1" x14ac:dyDescent="0.35"/>
    <row r="23" s="10" customFormat="1" x14ac:dyDescent="0.35"/>
    <row r="24" s="10" customFormat="1" x14ac:dyDescent="0.35"/>
    <row r="25" s="10" customFormat="1" x14ac:dyDescent="0.35"/>
    <row r="26" s="10" customFormat="1" x14ac:dyDescent="0.35"/>
    <row r="27" s="10" customFormat="1" x14ac:dyDescent="0.35"/>
    <row r="28" s="10" customFormat="1" x14ac:dyDescent="0.35"/>
    <row r="29" s="10" customFormat="1" x14ac:dyDescent="0.35"/>
    <row r="30" s="10" customFormat="1" x14ac:dyDescent="0.35"/>
    <row r="31" s="10" customFormat="1" x14ac:dyDescent="0.35"/>
    <row r="32" s="10" customFormat="1" x14ac:dyDescent="0.35"/>
    <row r="33" spans="1:1" s="10" customFormat="1" x14ac:dyDescent="0.35"/>
    <row r="34" spans="1:1" s="10" customFormat="1" x14ac:dyDescent="0.35"/>
    <row r="35" spans="1:1" s="10" customFormat="1" x14ac:dyDescent="0.35"/>
    <row r="36" spans="1:1" s="10" customFormat="1" x14ac:dyDescent="0.35"/>
    <row r="37" spans="1:1" s="10" customFormat="1" x14ac:dyDescent="0.35"/>
    <row r="38" spans="1:1" s="10" customFormat="1" x14ac:dyDescent="0.35"/>
    <row r="39" spans="1:1" s="10" customFormat="1" x14ac:dyDescent="0.35"/>
    <row r="40" spans="1:1" s="10" customFormat="1" x14ac:dyDescent="0.35"/>
    <row r="41" spans="1:1" s="10" customFormat="1" x14ac:dyDescent="0.35"/>
    <row r="42" spans="1:1" s="10" customFormat="1" x14ac:dyDescent="0.35"/>
    <row r="43" spans="1:1" s="10" customFormat="1" x14ac:dyDescent="0.35"/>
    <row r="44" spans="1:1" s="10" customFormat="1" x14ac:dyDescent="0.35"/>
    <row r="45" spans="1:1" s="10" customFormat="1" x14ac:dyDescent="0.35"/>
    <row r="46" spans="1:1" s="1" customFormat="1" x14ac:dyDescent="0.35">
      <c r="A46" s="1" t="s">
        <v>42</v>
      </c>
    </row>
    <row r="73" spans="1:12" x14ac:dyDescent="0.35">
      <c r="A73" s="2" t="s">
        <v>23</v>
      </c>
      <c r="D73" s="2" t="s">
        <v>25</v>
      </c>
    </row>
    <row r="74" spans="1:12" x14ac:dyDescent="0.35">
      <c r="A74" s="2" t="s">
        <v>41</v>
      </c>
      <c r="D74" s="2" t="s">
        <v>26</v>
      </c>
    </row>
    <row r="75" spans="1:12" x14ac:dyDescent="0.35">
      <c r="A75" s="2" t="s">
        <v>24</v>
      </c>
      <c r="D75" s="2" t="s">
        <v>27</v>
      </c>
    </row>
    <row r="78" spans="1:12" s="8" customFormat="1" x14ac:dyDescent="0.35">
      <c r="A78" s="1" t="s">
        <v>166</v>
      </c>
    </row>
    <row r="79" spans="1:12" x14ac:dyDescent="0.35">
      <c r="A79" s="2" t="s">
        <v>174</v>
      </c>
      <c r="L79" s="32"/>
    </row>
    <row r="80" spans="1:12" x14ac:dyDescent="0.35">
      <c r="A80" s="2" t="s">
        <v>167</v>
      </c>
    </row>
    <row r="81" spans="1:16" x14ac:dyDescent="0.35">
      <c r="A81" s="2" t="s">
        <v>137</v>
      </c>
      <c r="L81" s="32"/>
    </row>
    <row r="83" spans="1:16" x14ac:dyDescent="0.35">
      <c r="A83" s="7" t="s">
        <v>147</v>
      </c>
      <c r="M83" s="33"/>
    </row>
    <row r="84" spans="1:16" x14ac:dyDescent="0.35">
      <c r="A84" s="7" t="s">
        <v>146</v>
      </c>
      <c r="M84" s="33"/>
    </row>
    <row r="85" spans="1:16" x14ac:dyDescent="0.35">
      <c r="A85" s="7" t="s">
        <v>138</v>
      </c>
      <c r="M85" s="33"/>
      <c r="P85" s="2" t="s">
        <v>172</v>
      </c>
    </row>
    <row r="86" spans="1:16" x14ac:dyDescent="0.35">
      <c r="A86" s="7" t="s">
        <v>139</v>
      </c>
      <c r="M86" s="33" t="s">
        <v>171</v>
      </c>
      <c r="P86" s="2" t="s">
        <v>173</v>
      </c>
    </row>
    <row r="87" spans="1:16" x14ac:dyDescent="0.35">
      <c r="A87" s="2" t="s">
        <v>140</v>
      </c>
      <c r="M87" s="33"/>
    </row>
    <row r="88" spans="1:16" x14ac:dyDescent="0.35">
      <c r="A88" s="2" t="s">
        <v>141</v>
      </c>
      <c r="M88" s="33"/>
    </row>
    <row r="89" spans="1:16" x14ac:dyDescent="0.35">
      <c r="A89" s="7" t="s">
        <v>142</v>
      </c>
      <c r="L89" s="32"/>
      <c r="M89" s="33"/>
    </row>
    <row r="90" spans="1:16" x14ac:dyDescent="0.35">
      <c r="A90" s="2" t="s">
        <v>288</v>
      </c>
    </row>
    <row r="91" spans="1:16" x14ac:dyDescent="0.35">
      <c r="A91" s="2" t="s">
        <v>143</v>
      </c>
      <c r="L91" s="32"/>
    </row>
    <row r="92" spans="1:16" x14ac:dyDescent="0.35">
      <c r="A92" s="7" t="s">
        <v>144</v>
      </c>
      <c r="L92" s="32"/>
    </row>
    <row r="93" spans="1:16" x14ac:dyDescent="0.35">
      <c r="A93" s="2" t="s">
        <v>145</v>
      </c>
      <c r="L93" s="32" t="s">
        <v>170</v>
      </c>
    </row>
    <row r="94" spans="1:16" x14ac:dyDescent="0.35">
      <c r="A94" s="7" t="s">
        <v>168</v>
      </c>
      <c r="L94" s="32"/>
    </row>
    <row r="95" spans="1:16" x14ac:dyDescent="0.35">
      <c r="A95" s="7" t="s">
        <v>169</v>
      </c>
      <c r="L95" s="32"/>
    </row>
    <row r="97" spans="1:1" s="8" customFormat="1" x14ac:dyDescent="0.35">
      <c r="A97" s="1" t="s">
        <v>136</v>
      </c>
    </row>
    <row r="98" spans="1:1" x14ac:dyDescent="0.35">
      <c r="A98" s="2" t="s">
        <v>160</v>
      </c>
    </row>
    <row r="99" spans="1:1" x14ac:dyDescent="0.35">
      <c r="A99" s="2" t="s">
        <v>162</v>
      </c>
    </row>
    <row r="100" spans="1:1" x14ac:dyDescent="0.35">
      <c r="A100" s="2" t="s">
        <v>163</v>
      </c>
    </row>
    <row r="101" spans="1:1" x14ac:dyDescent="0.35">
      <c r="A101" s="2" t="s">
        <v>164</v>
      </c>
    </row>
    <row r="102" spans="1:1" x14ac:dyDescent="0.35">
      <c r="A102" s="2" t="s">
        <v>165</v>
      </c>
    </row>
    <row r="106" spans="1:1" s="8" customFormat="1" x14ac:dyDescent="0.35">
      <c r="A106" s="1" t="s">
        <v>28</v>
      </c>
    </row>
    <row r="107" spans="1:1" x14ac:dyDescent="0.35">
      <c r="A107" s="2" t="s">
        <v>177</v>
      </c>
    </row>
    <row r="108" spans="1:1" x14ac:dyDescent="0.35">
      <c r="A108" s="2" t="s">
        <v>176</v>
      </c>
    </row>
    <row r="109" spans="1:1" x14ac:dyDescent="0.35">
      <c r="A109" s="2" t="s">
        <v>216</v>
      </c>
    </row>
    <row r="110" spans="1:1" x14ac:dyDescent="0.35">
      <c r="A110" s="2" t="s">
        <v>220</v>
      </c>
    </row>
    <row r="111" spans="1:1" x14ac:dyDescent="0.35">
      <c r="A111" s="7" t="s">
        <v>249</v>
      </c>
    </row>
    <row r="112" spans="1:1" x14ac:dyDescent="0.35">
      <c r="A112" s="2" t="s">
        <v>178</v>
      </c>
    </row>
    <row r="113" spans="1:8" x14ac:dyDescent="0.35">
      <c r="A113" s="2" t="s">
        <v>179</v>
      </c>
    </row>
    <row r="116" spans="1:8" s="8" customFormat="1" x14ac:dyDescent="0.35">
      <c r="A116" s="18" t="s">
        <v>129</v>
      </c>
      <c r="B116" s="19"/>
      <c r="C116" s="19"/>
      <c r="D116" s="19"/>
      <c r="E116" s="19"/>
      <c r="F116" s="19"/>
      <c r="G116" s="19"/>
      <c r="H116" s="20"/>
    </row>
    <row r="117" spans="1:8" x14ac:dyDescent="0.35">
      <c r="A117" s="68" t="s">
        <v>82</v>
      </c>
      <c r="B117" s="69"/>
      <c r="C117" s="31" t="s">
        <v>148</v>
      </c>
      <c r="D117" s="70" t="s">
        <v>128</v>
      </c>
      <c r="E117" s="70"/>
      <c r="F117" s="70"/>
      <c r="G117" s="70"/>
      <c r="H117" s="71"/>
    </row>
    <row r="118" spans="1:8" x14ac:dyDescent="0.35">
      <c r="A118" s="27" t="s">
        <v>83</v>
      </c>
      <c r="B118" s="28"/>
      <c r="C118" s="22" t="s">
        <v>149</v>
      </c>
      <c r="D118" s="22" t="s">
        <v>84</v>
      </c>
      <c r="E118" s="22"/>
      <c r="F118" s="22" t="s">
        <v>85</v>
      </c>
      <c r="G118" s="21"/>
      <c r="H118" s="23"/>
    </row>
    <row r="119" spans="1:8" x14ac:dyDescent="0.35">
      <c r="A119" s="27" t="s">
        <v>86</v>
      </c>
      <c r="B119" s="28"/>
      <c r="C119" s="22" t="s">
        <v>149</v>
      </c>
      <c r="D119" s="22" t="s">
        <v>84</v>
      </c>
      <c r="E119" s="22"/>
      <c r="F119" s="22" t="s">
        <v>85</v>
      </c>
      <c r="G119" s="21"/>
      <c r="H119" s="23"/>
    </row>
    <row r="120" spans="1:8" x14ac:dyDescent="0.35">
      <c r="A120" s="27" t="s">
        <v>87</v>
      </c>
      <c r="B120" s="28"/>
      <c r="C120" s="22" t="s">
        <v>149</v>
      </c>
      <c r="D120" s="22" t="s">
        <v>84</v>
      </c>
      <c r="E120" s="22"/>
      <c r="F120" s="22" t="s">
        <v>85</v>
      </c>
      <c r="G120" s="21"/>
      <c r="H120" s="23"/>
    </row>
    <row r="121" spans="1:8" x14ac:dyDescent="0.35">
      <c r="A121" s="27" t="s">
        <v>88</v>
      </c>
      <c r="B121" s="28"/>
      <c r="C121" s="22" t="s">
        <v>150</v>
      </c>
      <c r="D121" s="22" t="s">
        <v>89</v>
      </c>
      <c r="E121" s="22"/>
      <c r="F121" s="22" t="s">
        <v>90</v>
      </c>
      <c r="G121" s="21"/>
      <c r="H121" s="23"/>
    </row>
    <row r="122" spans="1:8" x14ac:dyDescent="0.35">
      <c r="A122" s="27" t="s">
        <v>91</v>
      </c>
      <c r="B122" s="28"/>
      <c r="C122" s="22" t="s">
        <v>150</v>
      </c>
      <c r="D122" s="22" t="s">
        <v>92</v>
      </c>
      <c r="E122" s="22"/>
      <c r="F122" s="22" t="s">
        <v>93</v>
      </c>
      <c r="G122" s="21"/>
      <c r="H122" s="23"/>
    </row>
    <row r="123" spans="1:8" x14ac:dyDescent="0.35">
      <c r="A123" s="27" t="s">
        <v>94</v>
      </c>
      <c r="B123" s="28"/>
      <c r="C123" s="22" t="s">
        <v>149</v>
      </c>
      <c r="D123" s="22" t="s">
        <v>95</v>
      </c>
      <c r="E123" s="22"/>
      <c r="F123" s="22" t="s">
        <v>96</v>
      </c>
      <c r="G123" s="21"/>
      <c r="H123" s="23"/>
    </row>
    <row r="124" spans="1:8" x14ac:dyDescent="0.35">
      <c r="A124" s="27" t="s">
        <v>97</v>
      </c>
      <c r="B124" s="28"/>
      <c r="C124" s="22" t="s">
        <v>149</v>
      </c>
      <c r="D124" s="22" t="s">
        <v>98</v>
      </c>
      <c r="E124" s="22"/>
      <c r="F124" s="22" t="s">
        <v>99</v>
      </c>
      <c r="G124" s="21"/>
      <c r="H124" s="23"/>
    </row>
    <row r="125" spans="1:8" x14ac:dyDescent="0.35">
      <c r="A125" s="27" t="s">
        <v>100</v>
      </c>
      <c r="B125" s="28"/>
      <c r="C125" s="22" t="s">
        <v>150</v>
      </c>
      <c r="D125" s="22" t="s">
        <v>92</v>
      </c>
      <c r="E125" s="22"/>
      <c r="F125" s="22" t="s">
        <v>93</v>
      </c>
      <c r="G125" s="21"/>
      <c r="H125" s="23"/>
    </row>
    <row r="126" spans="1:8" x14ac:dyDescent="0.35">
      <c r="A126" s="27" t="s">
        <v>247</v>
      </c>
      <c r="B126" s="28"/>
      <c r="C126" s="22" t="s">
        <v>244</v>
      </c>
      <c r="D126" s="22" t="s">
        <v>245</v>
      </c>
      <c r="E126" s="22"/>
      <c r="F126" s="22"/>
      <c r="G126" s="21"/>
      <c r="H126" s="23"/>
    </row>
    <row r="127" spans="1:8" x14ac:dyDescent="0.35">
      <c r="A127" s="27" t="s">
        <v>30</v>
      </c>
      <c r="B127" s="28"/>
      <c r="C127" s="22" t="s">
        <v>152</v>
      </c>
      <c r="D127" s="22" t="s">
        <v>103</v>
      </c>
      <c r="E127" s="22"/>
      <c r="F127" s="22" t="s">
        <v>127</v>
      </c>
      <c r="G127" s="21"/>
      <c r="H127" s="23"/>
    </row>
    <row r="128" spans="1:8" x14ac:dyDescent="0.35">
      <c r="A128" s="27" t="s">
        <v>29</v>
      </c>
      <c r="B128" s="28"/>
      <c r="C128" s="22" t="s">
        <v>149</v>
      </c>
      <c r="D128" s="22" t="s">
        <v>104</v>
      </c>
      <c r="E128" s="22"/>
      <c r="F128" s="22" t="s">
        <v>105</v>
      </c>
      <c r="G128" s="21"/>
      <c r="H128" s="23"/>
    </row>
    <row r="129" spans="1:12" x14ac:dyDescent="0.35">
      <c r="A129" s="27" t="s">
        <v>106</v>
      </c>
      <c r="B129" s="28"/>
      <c r="C129" s="22" t="s">
        <v>149</v>
      </c>
      <c r="D129" s="22" t="s">
        <v>107</v>
      </c>
      <c r="E129" s="22"/>
      <c r="F129" s="22" t="s">
        <v>108</v>
      </c>
      <c r="G129" s="21"/>
      <c r="H129" s="23"/>
    </row>
    <row r="130" spans="1:12" x14ac:dyDescent="0.35">
      <c r="A130" s="27" t="s">
        <v>109</v>
      </c>
      <c r="B130" s="28"/>
      <c r="C130" s="22" t="s">
        <v>151</v>
      </c>
      <c r="D130" s="22" t="s">
        <v>248</v>
      </c>
      <c r="E130" s="22"/>
      <c r="F130" s="22"/>
      <c r="G130" s="21"/>
      <c r="H130" s="23"/>
    </row>
    <row r="131" spans="1:12" x14ac:dyDescent="0.35">
      <c r="A131" s="27" t="s">
        <v>110</v>
      </c>
      <c r="B131" s="28"/>
      <c r="C131" s="22" t="s">
        <v>150</v>
      </c>
      <c r="D131" s="22" t="s">
        <v>111</v>
      </c>
      <c r="E131" s="22"/>
      <c r="F131" s="22" t="s">
        <v>112</v>
      </c>
      <c r="G131" s="21"/>
      <c r="H131" s="23"/>
    </row>
    <row r="132" spans="1:12" x14ac:dyDescent="0.35">
      <c r="A132" s="27" t="s">
        <v>113</v>
      </c>
      <c r="B132" s="28"/>
      <c r="C132" s="22" t="s">
        <v>150</v>
      </c>
      <c r="D132" s="22" t="s">
        <v>114</v>
      </c>
      <c r="E132" s="22"/>
      <c r="F132" s="22" t="s">
        <v>115</v>
      </c>
      <c r="G132" s="21"/>
      <c r="H132" s="23"/>
    </row>
    <row r="133" spans="1:12" x14ac:dyDescent="0.35">
      <c r="A133" s="27" t="s">
        <v>116</v>
      </c>
      <c r="B133" s="28"/>
      <c r="C133" s="22" t="s">
        <v>149</v>
      </c>
      <c r="D133" s="22" t="s">
        <v>84</v>
      </c>
      <c r="E133" s="22"/>
      <c r="F133" s="22" t="s">
        <v>85</v>
      </c>
      <c r="G133" s="21"/>
      <c r="H133" s="23"/>
    </row>
    <row r="134" spans="1:12" x14ac:dyDescent="0.35">
      <c r="A134" s="27" t="s">
        <v>117</v>
      </c>
      <c r="B134" s="28"/>
      <c r="C134" s="22" t="s">
        <v>149</v>
      </c>
      <c r="D134" s="22" t="s">
        <v>84</v>
      </c>
      <c r="E134" s="22"/>
      <c r="F134" s="22" t="s">
        <v>85</v>
      </c>
      <c r="G134" s="21"/>
      <c r="H134" s="23"/>
    </row>
    <row r="135" spans="1:12" x14ac:dyDescent="0.35">
      <c r="A135" s="27" t="s">
        <v>118</v>
      </c>
      <c r="B135" s="28"/>
      <c r="C135" s="22" t="s">
        <v>149</v>
      </c>
      <c r="D135" s="22" t="s">
        <v>84</v>
      </c>
      <c r="E135" s="22"/>
      <c r="F135" s="22" t="s">
        <v>85</v>
      </c>
      <c r="G135" s="21"/>
      <c r="H135" s="23"/>
      <c r="L135" s="2" t="s">
        <v>32</v>
      </c>
    </row>
    <row r="136" spans="1:12" x14ac:dyDescent="0.35">
      <c r="A136" s="27" t="s">
        <v>119</v>
      </c>
      <c r="B136" s="28"/>
      <c r="C136" s="22" t="s">
        <v>150</v>
      </c>
      <c r="D136" s="22" t="s">
        <v>92</v>
      </c>
      <c r="E136" s="22"/>
      <c r="F136" s="22" t="s">
        <v>93</v>
      </c>
      <c r="G136" s="21"/>
      <c r="H136" s="23"/>
      <c r="L136" s="2" t="s">
        <v>33</v>
      </c>
    </row>
    <row r="137" spans="1:12" x14ac:dyDescent="0.35">
      <c r="A137" s="27" t="s">
        <v>153</v>
      </c>
      <c r="B137" s="28"/>
      <c r="C137" s="22" t="s">
        <v>161</v>
      </c>
      <c r="D137" s="22" t="s">
        <v>155</v>
      </c>
      <c r="E137" s="22"/>
      <c r="F137" s="22"/>
      <c r="G137" s="21"/>
      <c r="H137" s="23"/>
      <c r="L137" s="2" t="s">
        <v>35</v>
      </c>
    </row>
    <row r="138" spans="1:12" x14ac:dyDescent="0.35">
      <c r="A138" s="27" t="s">
        <v>154</v>
      </c>
      <c r="B138" s="28"/>
      <c r="C138" s="22" t="s">
        <v>161</v>
      </c>
      <c r="D138" s="22" t="s">
        <v>155</v>
      </c>
      <c r="E138" s="22"/>
      <c r="F138" s="22"/>
      <c r="G138" s="21"/>
      <c r="H138" s="23"/>
    </row>
    <row r="139" spans="1:12" x14ac:dyDescent="0.35">
      <c r="A139" s="27" t="s">
        <v>156</v>
      </c>
      <c r="B139" s="28"/>
      <c r="C139" s="22" t="s">
        <v>157</v>
      </c>
      <c r="D139" s="22" t="s">
        <v>158</v>
      </c>
      <c r="E139" s="22"/>
      <c r="F139" s="22" t="s">
        <v>159</v>
      </c>
      <c r="G139" s="21"/>
      <c r="H139" s="23"/>
    </row>
    <row r="140" spans="1:12" x14ac:dyDescent="0.35">
      <c r="A140" s="27" t="s">
        <v>120</v>
      </c>
      <c r="B140" s="28"/>
      <c r="C140" s="22" t="s">
        <v>161</v>
      </c>
      <c r="D140" s="22"/>
      <c r="E140" s="22"/>
      <c r="F140" s="22"/>
      <c r="G140" s="21"/>
      <c r="H140" s="23"/>
      <c r="L140" s="9" t="s">
        <v>34</v>
      </c>
    </row>
    <row r="141" spans="1:12" x14ac:dyDescent="0.35">
      <c r="A141" s="27" t="s">
        <v>121</v>
      </c>
      <c r="B141" s="28"/>
      <c r="C141" s="22" t="s">
        <v>161</v>
      </c>
      <c r="D141" s="22"/>
      <c r="E141" s="22"/>
      <c r="F141" s="22"/>
      <c r="G141" s="21"/>
      <c r="H141" s="23"/>
      <c r="L141" s="2" t="s">
        <v>36</v>
      </c>
    </row>
    <row r="142" spans="1:12" x14ac:dyDescent="0.35">
      <c r="A142" s="27" t="s">
        <v>122</v>
      </c>
      <c r="B142" s="28"/>
      <c r="C142" s="22" t="s">
        <v>161</v>
      </c>
      <c r="D142" s="22"/>
      <c r="E142" s="22"/>
      <c r="F142" s="22"/>
      <c r="G142" s="21"/>
      <c r="H142" s="23"/>
    </row>
    <row r="143" spans="1:12" x14ac:dyDescent="0.35">
      <c r="A143" s="27" t="s">
        <v>123</v>
      </c>
      <c r="B143" s="28"/>
      <c r="C143" s="22" t="s">
        <v>161</v>
      </c>
      <c r="D143" s="22"/>
      <c r="E143" s="22"/>
      <c r="F143" s="22"/>
      <c r="G143" s="21"/>
      <c r="H143" s="23"/>
    </row>
    <row r="144" spans="1:12" x14ac:dyDescent="0.35">
      <c r="A144" s="27" t="s">
        <v>124</v>
      </c>
      <c r="B144" s="28"/>
      <c r="C144" s="22" t="s">
        <v>161</v>
      </c>
      <c r="D144" s="22"/>
      <c r="E144" s="22"/>
      <c r="F144" s="22"/>
      <c r="G144" s="21"/>
      <c r="H144" s="23"/>
    </row>
    <row r="145" spans="1:8" x14ac:dyDescent="0.35">
      <c r="A145" s="27" t="s">
        <v>125</v>
      </c>
      <c r="B145" s="28"/>
      <c r="C145" s="22" t="s">
        <v>161</v>
      </c>
      <c r="D145" s="22"/>
      <c r="E145" s="22"/>
      <c r="F145" s="22"/>
      <c r="G145" s="21"/>
      <c r="H145" s="23"/>
    </row>
    <row r="146" spans="1:8" x14ac:dyDescent="0.35">
      <c r="A146" s="29" t="s">
        <v>126</v>
      </c>
      <c r="B146" s="30"/>
      <c r="C146" s="25" t="s">
        <v>161</v>
      </c>
      <c r="D146" s="25"/>
      <c r="E146" s="25"/>
      <c r="F146" s="25"/>
      <c r="G146" s="24"/>
      <c r="H146" s="26"/>
    </row>
    <row r="151" spans="1:8" s="1" customFormat="1" x14ac:dyDescent="0.35">
      <c r="A151" s="1" t="s">
        <v>130</v>
      </c>
    </row>
    <row r="152" spans="1:8" x14ac:dyDescent="0.35">
      <c r="A152" s="2" t="s">
        <v>132</v>
      </c>
    </row>
    <row r="153" spans="1:8" x14ac:dyDescent="0.35">
      <c r="A153" s="2" t="s">
        <v>133</v>
      </c>
    </row>
    <row r="154" spans="1:8" x14ac:dyDescent="0.35">
      <c r="A154" s="2" t="s">
        <v>134</v>
      </c>
    </row>
    <row r="155" spans="1:8" x14ac:dyDescent="0.35">
      <c r="A155" s="2" t="s">
        <v>135</v>
      </c>
    </row>
    <row r="167" spans="1:1" s="1" customFormat="1" x14ac:dyDescent="0.35">
      <c r="A167" s="1" t="s">
        <v>131</v>
      </c>
    </row>
  </sheetData>
  <mergeCells count="2">
    <mergeCell ref="A117:B117"/>
    <mergeCell ref="D117:H117"/>
  </mergeCells>
  <phoneticPr fontId="1"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3"/>
  <sheetViews>
    <sheetView topLeftCell="A13" zoomScale="115" zoomScaleNormal="115" workbookViewId="0">
      <selection activeCell="G34" sqref="G34"/>
    </sheetView>
  </sheetViews>
  <sheetFormatPr defaultRowHeight="13.5" x14ac:dyDescent="0.15"/>
  <cols>
    <col min="6" max="6" width="12.75" bestFit="1" customWidth="1"/>
    <col min="7" max="7" width="17.25" customWidth="1"/>
    <col min="8" max="8" width="18" customWidth="1"/>
    <col min="9" max="9" width="14" customWidth="1"/>
    <col min="13" max="13" width="11.5" customWidth="1"/>
    <col min="15" max="15" width="10" customWidth="1"/>
  </cols>
  <sheetData>
    <row r="1" spans="1:14" s="34" customFormat="1" x14ac:dyDescent="0.15">
      <c r="A1" s="34" t="s">
        <v>175</v>
      </c>
    </row>
    <row r="3" spans="1:14" x14ac:dyDescent="0.15">
      <c r="A3" t="s">
        <v>213</v>
      </c>
    </row>
    <row r="5" spans="1:14" x14ac:dyDescent="0.15">
      <c r="A5" s="35" t="s">
        <v>218</v>
      </c>
      <c r="I5" s="50" t="s">
        <v>200</v>
      </c>
      <c r="J5" t="s">
        <v>219</v>
      </c>
    </row>
    <row r="6" spans="1:14" x14ac:dyDescent="0.15">
      <c r="A6" t="s">
        <v>217</v>
      </c>
      <c r="C6" s="12"/>
      <c r="J6" s="12"/>
    </row>
    <row r="7" spans="1:14" x14ac:dyDescent="0.15">
      <c r="J7" s="12"/>
    </row>
    <row r="8" spans="1:14" x14ac:dyDescent="0.15">
      <c r="A8" s="12" t="s">
        <v>214</v>
      </c>
      <c r="C8" s="12"/>
      <c r="N8" t="s">
        <v>183</v>
      </c>
    </row>
    <row r="9" spans="1:14" x14ac:dyDescent="0.15">
      <c r="A9" s="12" t="s">
        <v>201</v>
      </c>
      <c r="I9" t="s">
        <v>246</v>
      </c>
    </row>
    <row r="12" spans="1:14" x14ac:dyDescent="0.15">
      <c r="J12" s="50" t="s">
        <v>198</v>
      </c>
      <c r="K12" s="50"/>
      <c r="L12" s="50"/>
      <c r="M12" s="50"/>
    </row>
    <row r="13" spans="1:14" x14ac:dyDescent="0.15">
      <c r="J13" s="50" t="s">
        <v>199</v>
      </c>
      <c r="K13" s="50"/>
      <c r="L13" s="50"/>
      <c r="M13" s="50"/>
    </row>
    <row r="14" spans="1:14" x14ac:dyDescent="0.15">
      <c r="J14" s="50"/>
      <c r="K14" s="50"/>
      <c r="L14" s="50"/>
      <c r="M14" s="50"/>
    </row>
    <row r="20" spans="6:18" x14ac:dyDescent="0.15">
      <c r="F20" s="36"/>
      <c r="G20" s="48" t="s">
        <v>184</v>
      </c>
      <c r="H20" s="37" t="s">
        <v>181</v>
      </c>
      <c r="I20" s="48"/>
      <c r="J20" s="37"/>
      <c r="K20" s="37"/>
      <c r="L20" s="37"/>
      <c r="M20" s="37"/>
      <c r="N20" s="37"/>
      <c r="O20" s="37"/>
      <c r="P20" s="37"/>
      <c r="Q20" s="37"/>
      <c r="R20" s="38"/>
    </row>
    <row r="21" spans="6:18" x14ac:dyDescent="0.15">
      <c r="F21" s="45"/>
      <c r="G21" s="40">
        <v>100000</v>
      </c>
      <c r="H21" s="40">
        <v>0</v>
      </c>
      <c r="I21" s="40"/>
      <c r="J21" s="40"/>
      <c r="K21" s="40"/>
      <c r="L21" s="40"/>
      <c r="M21" s="40"/>
      <c r="N21" s="40"/>
      <c r="O21" s="40"/>
      <c r="P21" s="40"/>
      <c r="Q21" s="40"/>
      <c r="R21" s="41"/>
    </row>
    <row r="22" spans="6:18" x14ac:dyDescent="0.15">
      <c r="F22" s="39"/>
      <c r="G22" s="75" t="s">
        <v>202</v>
      </c>
      <c r="H22" s="75"/>
      <c r="I22" s="75"/>
      <c r="J22" s="75"/>
      <c r="K22" s="40"/>
      <c r="L22" s="72" t="s">
        <v>195</v>
      </c>
      <c r="M22" s="72"/>
      <c r="N22" s="73" t="s">
        <v>196</v>
      </c>
      <c r="O22" s="73"/>
      <c r="P22" s="74" t="s">
        <v>197</v>
      </c>
      <c r="Q22" s="74"/>
      <c r="R22" s="41"/>
    </row>
    <row r="23" spans="6:18" x14ac:dyDescent="0.15">
      <c r="F23" s="39" t="s">
        <v>180</v>
      </c>
      <c r="G23" s="40" t="s">
        <v>203</v>
      </c>
      <c r="H23" s="40" t="s">
        <v>204</v>
      </c>
      <c r="I23" s="40" t="s">
        <v>205</v>
      </c>
      <c r="J23" s="47" t="s">
        <v>206</v>
      </c>
      <c r="K23" s="40"/>
      <c r="L23" s="40" t="s">
        <v>207</v>
      </c>
      <c r="M23" s="40" t="s">
        <v>208</v>
      </c>
      <c r="N23" s="40" t="s">
        <v>210</v>
      </c>
      <c r="O23" s="40" t="s">
        <v>209</v>
      </c>
      <c r="P23" s="40" t="s">
        <v>211</v>
      </c>
      <c r="Q23" s="40" t="s">
        <v>212</v>
      </c>
      <c r="R23" s="41"/>
    </row>
    <row r="24" spans="6:18" x14ac:dyDescent="0.15">
      <c r="F24" s="39">
        <v>100000</v>
      </c>
      <c r="G24" s="44">
        <f>(F24+$G$21)/(F24+$H$21+4*$G$21)</f>
        <v>0.4</v>
      </c>
      <c r="H24" s="44">
        <f>0.25+(G24-0.25)*(0.6)</f>
        <v>0.34</v>
      </c>
      <c r="I24" s="44">
        <f>(1-G24)/3</f>
        <v>0.19999999999999998</v>
      </c>
      <c r="J24" s="44">
        <f>(1-H24)/3</f>
        <v>0.21999999999999997</v>
      </c>
      <c r="K24" s="40"/>
      <c r="L24" s="44">
        <f>(F24+$G$21)/(F24+3*$G$21)</f>
        <v>0.5</v>
      </c>
      <c r="M24" s="44">
        <f>1/3+(L24-1/3)*0.6</f>
        <v>0.43333333333333335</v>
      </c>
      <c r="N24" s="44">
        <f>(F24+$G$21)/(F24+2*$G$21)</f>
        <v>0.66666666666666663</v>
      </c>
      <c r="O24" s="44">
        <f>1/2+(N24-1/2)*0.6</f>
        <v>0.6</v>
      </c>
      <c r="P24" s="44">
        <f>(F24+$G$21)/(F24+$G$21)</f>
        <v>1</v>
      </c>
      <c r="Q24" s="44">
        <f>1-(P24-1)*0.6</f>
        <v>1</v>
      </c>
      <c r="R24" s="41"/>
    </row>
    <row r="25" spans="6:18" x14ac:dyDescent="0.15">
      <c r="F25" s="39">
        <v>200000</v>
      </c>
      <c r="G25" s="44">
        <f t="shared" ref="G25:G88" si="0">(F25+$G$21)/(F25+$H$21+4*$G$21)</f>
        <v>0.5</v>
      </c>
      <c r="H25" s="44">
        <f t="shared" ref="H25:H88" si="1">0.25+(G25-0.25)*(0.6)</f>
        <v>0.4</v>
      </c>
      <c r="I25" s="44">
        <f t="shared" ref="I25:I88" si="2">(1-G25)/3</f>
        <v>0.16666666666666666</v>
      </c>
      <c r="J25" s="44">
        <f t="shared" ref="J25:J88" si="3">(1-H25)/3</f>
        <v>0.19999999999999998</v>
      </c>
      <c r="K25" s="40"/>
      <c r="L25" s="44">
        <f t="shared" ref="L25:L88" si="4">(F25+$G$21)/(F25+3*$G$21)</f>
        <v>0.6</v>
      </c>
      <c r="M25" s="44">
        <f t="shared" ref="M25:M88" si="5">1/3+(L25-1/3)*0.6</f>
        <v>0.49333333333333329</v>
      </c>
      <c r="N25" s="44">
        <f t="shared" ref="N25:N88" si="6">(F25+$G$21)/(F25+2*$G$21)</f>
        <v>0.75</v>
      </c>
      <c r="O25" s="44">
        <f t="shared" ref="O25:O88" si="7">1/2+(N25-1/2)*0.6</f>
        <v>0.65</v>
      </c>
      <c r="P25" s="44">
        <f t="shared" ref="P25:P88" si="8">(F25+$G$21)/(F25+$G$21)</f>
        <v>1</v>
      </c>
      <c r="Q25" s="44">
        <f t="shared" ref="Q25:Q88" si="9">1-(P25-1)*0.6</f>
        <v>1</v>
      </c>
      <c r="R25" s="41"/>
    </row>
    <row r="26" spans="6:18" x14ac:dyDescent="0.15">
      <c r="F26" s="39">
        <v>300000</v>
      </c>
      <c r="G26" s="44">
        <f t="shared" si="0"/>
        <v>0.5714285714285714</v>
      </c>
      <c r="H26" s="44">
        <f t="shared" si="1"/>
        <v>0.44285714285714284</v>
      </c>
      <c r="I26" s="44">
        <f t="shared" si="2"/>
        <v>0.14285714285714288</v>
      </c>
      <c r="J26" s="44">
        <f t="shared" si="3"/>
        <v>0.18571428571428572</v>
      </c>
      <c r="K26" s="40"/>
      <c r="L26" s="44">
        <f t="shared" si="4"/>
        <v>0.66666666666666663</v>
      </c>
      <c r="M26" s="44">
        <f t="shared" si="5"/>
        <v>0.53333333333333333</v>
      </c>
      <c r="N26" s="44">
        <f t="shared" si="6"/>
        <v>0.8</v>
      </c>
      <c r="O26" s="44">
        <f t="shared" si="7"/>
        <v>0.68</v>
      </c>
      <c r="P26" s="44">
        <f t="shared" si="8"/>
        <v>1</v>
      </c>
      <c r="Q26" s="44">
        <f t="shared" si="9"/>
        <v>1</v>
      </c>
      <c r="R26" s="41"/>
    </row>
    <row r="27" spans="6:18" x14ac:dyDescent="0.15">
      <c r="F27" s="39">
        <v>400000</v>
      </c>
      <c r="G27" s="44">
        <f t="shared" si="0"/>
        <v>0.625</v>
      </c>
      <c r="H27" s="44">
        <f t="shared" si="1"/>
        <v>0.47499999999999998</v>
      </c>
      <c r="I27" s="44">
        <f t="shared" si="2"/>
        <v>0.125</v>
      </c>
      <c r="J27" s="44">
        <f t="shared" si="3"/>
        <v>0.17500000000000002</v>
      </c>
      <c r="K27" s="40"/>
      <c r="L27" s="44">
        <f t="shared" si="4"/>
        <v>0.7142857142857143</v>
      </c>
      <c r="M27" s="44">
        <f t="shared" si="5"/>
        <v>0.56190476190476191</v>
      </c>
      <c r="N27" s="44">
        <f t="shared" si="6"/>
        <v>0.83333333333333337</v>
      </c>
      <c r="O27" s="44">
        <f t="shared" si="7"/>
        <v>0.7</v>
      </c>
      <c r="P27" s="44">
        <f t="shared" si="8"/>
        <v>1</v>
      </c>
      <c r="Q27" s="44">
        <f t="shared" si="9"/>
        <v>1</v>
      </c>
      <c r="R27" s="41"/>
    </row>
    <row r="28" spans="6:18" x14ac:dyDescent="0.15">
      <c r="F28" s="39">
        <v>500000</v>
      </c>
      <c r="G28" s="44">
        <f t="shared" si="0"/>
        <v>0.66666666666666663</v>
      </c>
      <c r="H28" s="44">
        <f t="shared" si="1"/>
        <v>0.5</v>
      </c>
      <c r="I28" s="44">
        <f t="shared" si="2"/>
        <v>0.11111111111111112</v>
      </c>
      <c r="J28" s="44">
        <f t="shared" si="3"/>
        <v>0.16666666666666666</v>
      </c>
      <c r="K28" s="40"/>
      <c r="L28" s="44">
        <f t="shared" si="4"/>
        <v>0.75</v>
      </c>
      <c r="M28" s="44">
        <f t="shared" si="5"/>
        <v>0.58333333333333326</v>
      </c>
      <c r="N28" s="44">
        <f t="shared" si="6"/>
        <v>0.8571428571428571</v>
      </c>
      <c r="O28" s="44">
        <f t="shared" si="7"/>
        <v>0.71428571428571419</v>
      </c>
      <c r="P28" s="44">
        <f t="shared" si="8"/>
        <v>1</v>
      </c>
      <c r="Q28" s="44">
        <f t="shared" si="9"/>
        <v>1</v>
      </c>
      <c r="R28" s="41"/>
    </row>
    <row r="29" spans="6:18" x14ac:dyDescent="0.15">
      <c r="F29" s="39">
        <v>600000</v>
      </c>
      <c r="G29" s="44">
        <f t="shared" si="0"/>
        <v>0.7</v>
      </c>
      <c r="H29" s="44">
        <f t="shared" si="1"/>
        <v>0.52</v>
      </c>
      <c r="I29" s="44">
        <f t="shared" si="2"/>
        <v>0.10000000000000002</v>
      </c>
      <c r="J29" s="44">
        <f t="shared" si="3"/>
        <v>0.16</v>
      </c>
      <c r="K29" s="40"/>
      <c r="L29" s="44">
        <f t="shared" si="4"/>
        <v>0.77777777777777779</v>
      </c>
      <c r="M29" s="44">
        <f t="shared" si="5"/>
        <v>0.6</v>
      </c>
      <c r="N29" s="44">
        <f t="shared" si="6"/>
        <v>0.875</v>
      </c>
      <c r="O29" s="44">
        <f t="shared" si="7"/>
        <v>0.72499999999999998</v>
      </c>
      <c r="P29" s="44">
        <f t="shared" si="8"/>
        <v>1</v>
      </c>
      <c r="Q29" s="44">
        <f t="shared" si="9"/>
        <v>1</v>
      </c>
      <c r="R29" s="41"/>
    </row>
    <row r="30" spans="6:18" x14ac:dyDescent="0.15">
      <c r="F30" s="39">
        <v>700000</v>
      </c>
      <c r="G30" s="44">
        <f t="shared" si="0"/>
        <v>0.72727272727272729</v>
      </c>
      <c r="H30" s="44">
        <f t="shared" si="1"/>
        <v>0.53636363636363638</v>
      </c>
      <c r="I30" s="44">
        <f t="shared" si="2"/>
        <v>9.0909090909090898E-2</v>
      </c>
      <c r="J30" s="44">
        <f t="shared" si="3"/>
        <v>0.15454545454545454</v>
      </c>
      <c r="K30" s="40"/>
      <c r="L30" s="44">
        <f t="shared" si="4"/>
        <v>0.8</v>
      </c>
      <c r="M30" s="44">
        <f t="shared" si="5"/>
        <v>0.61333333333333329</v>
      </c>
      <c r="N30" s="44">
        <f t="shared" si="6"/>
        <v>0.88888888888888884</v>
      </c>
      <c r="O30" s="44">
        <f t="shared" si="7"/>
        <v>0.73333333333333328</v>
      </c>
      <c r="P30" s="44">
        <f t="shared" si="8"/>
        <v>1</v>
      </c>
      <c r="Q30" s="44">
        <f t="shared" si="9"/>
        <v>1</v>
      </c>
      <c r="R30" s="41"/>
    </row>
    <row r="31" spans="6:18" x14ac:dyDescent="0.15">
      <c r="F31" s="39">
        <v>800000</v>
      </c>
      <c r="G31" s="44">
        <f t="shared" si="0"/>
        <v>0.75</v>
      </c>
      <c r="H31" s="44">
        <f t="shared" si="1"/>
        <v>0.55000000000000004</v>
      </c>
      <c r="I31" s="44">
        <f t="shared" si="2"/>
        <v>8.3333333333333329E-2</v>
      </c>
      <c r="J31" s="44">
        <f t="shared" si="3"/>
        <v>0.15</v>
      </c>
      <c r="K31" s="40"/>
      <c r="L31" s="44">
        <f t="shared" si="4"/>
        <v>0.81818181818181823</v>
      </c>
      <c r="M31" s="44">
        <f t="shared" si="5"/>
        <v>0.62424242424242427</v>
      </c>
      <c r="N31" s="44">
        <f t="shared" si="6"/>
        <v>0.9</v>
      </c>
      <c r="O31" s="44">
        <f t="shared" si="7"/>
        <v>0.74</v>
      </c>
      <c r="P31" s="44">
        <f t="shared" si="8"/>
        <v>1</v>
      </c>
      <c r="Q31" s="44">
        <f t="shared" si="9"/>
        <v>1</v>
      </c>
      <c r="R31" s="41"/>
    </row>
    <row r="32" spans="6:18" x14ac:dyDescent="0.15">
      <c r="F32" s="39">
        <v>900000</v>
      </c>
      <c r="G32" s="44">
        <f t="shared" si="0"/>
        <v>0.76923076923076927</v>
      </c>
      <c r="H32" s="44">
        <f t="shared" si="1"/>
        <v>0.56153846153846154</v>
      </c>
      <c r="I32" s="44">
        <f t="shared" si="2"/>
        <v>7.6923076923076913E-2</v>
      </c>
      <c r="J32" s="44">
        <f t="shared" si="3"/>
        <v>0.14615384615384616</v>
      </c>
      <c r="K32" s="40"/>
      <c r="L32" s="44">
        <f t="shared" si="4"/>
        <v>0.83333333333333337</v>
      </c>
      <c r="M32" s="44">
        <f t="shared" si="5"/>
        <v>0.6333333333333333</v>
      </c>
      <c r="N32" s="44">
        <f t="shared" si="6"/>
        <v>0.90909090909090906</v>
      </c>
      <c r="O32" s="44">
        <f t="shared" si="7"/>
        <v>0.74545454545454537</v>
      </c>
      <c r="P32" s="44">
        <f t="shared" si="8"/>
        <v>1</v>
      </c>
      <c r="Q32" s="44">
        <f t="shared" si="9"/>
        <v>1</v>
      </c>
      <c r="R32" s="41"/>
    </row>
    <row r="33" spans="6:18" x14ac:dyDescent="0.15">
      <c r="F33" s="39">
        <v>1000000</v>
      </c>
      <c r="G33" s="44">
        <f t="shared" si="0"/>
        <v>0.7857142857142857</v>
      </c>
      <c r="H33" s="44">
        <f t="shared" si="1"/>
        <v>0.5714285714285714</v>
      </c>
      <c r="I33" s="44">
        <f t="shared" si="2"/>
        <v>7.1428571428571438E-2</v>
      </c>
      <c r="J33" s="44">
        <f t="shared" si="3"/>
        <v>0.14285714285714288</v>
      </c>
      <c r="K33" s="40"/>
      <c r="L33" s="44">
        <f t="shared" si="4"/>
        <v>0.84615384615384615</v>
      </c>
      <c r="M33" s="44">
        <f t="shared" si="5"/>
        <v>0.64102564102564097</v>
      </c>
      <c r="N33" s="44">
        <f t="shared" si="6"/>
        <v>0.91666666666666663</v>
      </c>
      <c r="O33" s="44">
        <f t="shared" si="7"/>
        <v>0.75</v>
      </c>
      <c r="P33" s="44">
        <f t="shared" si="8"/>
        <v>1</v>
      </c>
      <c r="Q33" s="44">
        <f t="shared" si="9"/>
        <v>1</v>
      </c>
      <c r="R33" s="41"/>
    </row>
    <row r="34" spans="6:18" x14ac:dyDescent="0.15">
      <c r="F34" s="39">
        <v>1100000</v>
      </c>
      <c r="G34" s="44">
        <f t="shared" si="0"/>
        <v>0.8</v>
      </c>
      <c r="H34" s="44">
        <f t="shared" si="1"/>
        <v>0.58000000000000007</v>
      </c>
      <c r="I34" s="44">
        <f t="shared" si="2"/>
        <v>6.6666666666666652E-2</v>
      </c>
      <c r="J34" s="44">
        <f t="shared" si="3"/>
        <v>0.13999999999999999</v>
      </c>
      <c r="K34" s="40"/>
      <c r="L34" s="44">
        <f t="shared" si="4"/>
        <v>0.8571428571428571</v>
      </c>
      <c r="M34" s="44">
        <f t="shared" si="5"/>
        <v>0.64761904761904754</v>
      </c>
      <c r="N34" s="44">
        <f t="shared" si="6"/>
        <v>0.92307692307692313</v>
      </c>
      <c r="O34" s="44">
        <f t="shared" si="7"/>
        <v>0.75384615384615383</v>
      </c>
      <c r="P34" s="44">
        <f t="shared" si="8"/>
        <v>1</v>
      </c>
      <c r="Q34" s="44">
        <f t="shared" si="9"/>
        <v>1</v>
      </c>
      <c r="R34" s="41"/>
    </row>
    <row r="35" spans="6:18" x14ac:dyDescent="0.15">
      <c r="F35" s="39">
        <v>1200000</v>
      </c>
      <c r="G35" s="44">
        <f t="shared" si="0"/>
        <v>0.8125</v>
      </c>
      <c r="H35" s="44">
        <f t="shared" si="1"/>
        <v>0.58749999999999991</v>
      </c>
      <c r="I35" s="44">
        <f t="shared" si="2"/>
        <v>6.25E-2</v>
      </c>
      <c r="J35" s="44">
        <f t="shared" si="3"/>
        <v>0.13750000000000004</v>
      </c>
      <c r="K35" s="40"/>
      <c r="L35" s="44">
        <f t="shared" si="4"/>
        <v>0.8666666666666667</v>
      </c>
      <c r="M35" s="44">
        <f t="shared" si="5"/>
        <v>0.65333333333333332</v>
      </c>
      <c r="N35" s="44">
        <f t="shared" si="6"/>
        <v>0.9285714285714286</v>
      </c>
      <c r="O35" s="44">
        <f t="shared" si="7"/>
        <v>0.75714285714285712</v>
      </c>
      <c r="P35" s="44">
        <f t="shared" si="8"/>
        <v>1</v>
      </c>
      <c r="Q35" s="44">
        <f t="shared" si="9"/>
        <v>1</v>
      </c>
      <c r="R35" s="41"/>
    </row>
    <row r="36" spans="6:18" x14ac:dyDescent="0.15">
      <c r="F36" s="39">
        <v>1300000</v>
      </c>
      <c r="G36" s="44">
        <f t="shared" si="0"/>
        <v>0.82352941176470584</v>
      </c>
      <c r="H36" s="44">
        <f t="shared" si="1"/>
        <v>0.59411764705882342</v>
      </c>
      <c r="I36" s="44">
        <f t="shared" si="2"/>
        <v>5.8823529411764719E-2</v>
      </c>
      <c r="J36" s="44">
        <f t="shared" si="3"/>
        <v>0.13529411764705887</v>
      </c>
      <c r="K36" s="40"/>
      <c r="L36" s="44">
        <f t="shared" si="4"/>
        <v>0.875</v>
      </c>
      <c r="M36" s="44">
        <f t="shared" si="5"/>
        <v>0.65833333333333333</v>
      </c>
      <c r="N36" s="44">
        <f t="shared" si="6"/>
        <v>0.93333333333333335</v>
      </c>
      <c r="O36" s="44">
        <f t="shared" si="7"/>
        <v>0.76</v>
      </c>
      <c r="P36" s="44">
        <f t="shared" si="8"/>
        <v>1</v>
      </c>
      <c r="Q36" s="44">
        <f t="shared" si="9"/>
        <v>1</v>
      </c>
      <c r="R36" s="41"/>
    </row>
    <row r="37" spans="6:18" x14ac:dyDescent="0.15">
      <c r="F37" s="39">
        <v>1400000</v>
      </c>
      <c r="G37" s="44">
        <f t="shared" si="0"/>
        <v>0.83333333333333337</v>
      </c>
      <c r="H37" s="44">
        <f t="shared" si="1"/>
        <v>0.60000000000000009</v>
      </c>
      <c r="I37" s="44">
        <f t="shared" si="2"/>
        <v>5.5555555555555546E-2</v>
      </c>
      <c r="J37" s="44">
        <f t="shared" si="3"/>
        <v>0.1333333333333333</v>
      </c>
      <c r="K37" s="40"/>
      <c r="L37" s="44">
        <f t="shared" si="4"/>
        <v>0.88235294117647056</v>
      </c>
      <c r="M37" s="44">
        <f t="shared" si="5"/>
        <v>0.66274509803921566</v>
      </c>
      <c r="N37" s="44">
        <f t="shared" si="6"/>
        <v>0.9375</v>
      </c>
      <c r="O37" s="44">
        <f t="shared" si="7"/>
        <v>0.76249999999999996</v>
      </c>
      <c r="P37" s="44">
        <f t="shared" si="8"/>
        <v>1</v>
      </c>
      <c r="Q37" s="44">
        <f t="shared" si="9"/>
        <v>1</v>
      </c>
      <c r="R37" s="41"/>
    </row>
    <row r="38" spans="6:18" x14ac:dyDescent="0.15">
      <c r="F38" s="39">
        <v>1500000</v>
      </c>
      <c r="G38" s="44">
        <f t="shared" si="0"/>
        <v>0.84210526315789469</v>
      </c>
      <c r="H38" s="44">
        <f t="shared" si="1"/>
        <v>0.60526315789473673</v>
      </c>
      <c r="I38" s="44">
        <f t="shared" si="2"/>
        <v>5.2631578947368439E-2</v>
      </c>
      <c r="J38" s="44">
        <f t="shared" si="3"/>
        <v>0.1315789473684211</v>
      </c>
      <c r="K38" s="40"/>
      <c r="L38" s="44">
        <f t="shared" si="4"/>
        <v>0.88888888888888884</v>
      </c>
      <c r="M38" s="44">
        <f t="shared" si="5"/>
        <v>0.66666666666666663</v>
      </c>
      <c r="N38" s="44">
        <f t="shared" si="6"/>
        <v>0.94117647058823528</v>
      </c>
      <c r="O38" s="44">
        <f t="shared" si="7"/>
        <v>0.76470588235294112</v>
      </c>
      <c r="P38" s="44">
        <f t="shared" si="8"/>
        <v>1</v>
      </c>
      <c r="Q38" s="44">
        <f t="shared" si="9"/>
        <v>1</v>
      </c>
      <c r="R38" s="41"/>
    </row>
    <row r="39" spans="6:18" x14ac:dyDescent="0.15">
      <c r="F39" s="39">
        <v>1600000</v>
      </c>
      <c r="G39" s="44">
        <f t="shared" si="0"/>
        <v>0.85</v>
      </c>
      <c r="H39" s="44">
        <f t="shared" si="1"/>
        <v>0.61</v>
      </c>
      <c r="I39" s="44">
        <f t="shared" si="2"/>
        <v>5.000000000000001E-2</v>
      </c>
      <c r="J39" s="44">
        <f t="shared" si="3"/>
        <v>0.13</v>
      </c>
      <c r="K39" s="40"/>
      <c r="L39" s="44">
        <f t="shared" si="4"/>
        <v>0.89473684210526316</v>
      </c>
      <c r="M39" s="44">
        <f t="shared" si="5"/>
        <v>0.6701754385964912</v>
      </c>
      <c r="N39" s="44">
        <f t="shared" si="6"/>
        <v>0.94444444444444442</v>
      </c>
      <c r="O39" s="44">
        <f t="shared" si="7"/>
        <v>0.76666666666666661</v>
      </c>
      <c r="P39" s="44">
        <f t="shared" si="8"/>
        <v>1</v>
      </c>
      <c r="Q39" s="44">
        <f t="shared" si="9"/>
        <v>1</v>
      </c>
      <c r="R39" s="41"/>
    </row>
    <row r="40" spans="6:18" x14ac:dyDescent="0.15">
      <c r="F40" s="39">
        <v>1700000</v>
      </c>
      <c r="G40" s="44">
        <f t="shared" si="0"/>
        <v>0.8571428571428571</v>
      </c>
      <c r="H40" s="44">
        <f t="shared" si="1"/>
        <v>0.61428571428571432</v>
      </c>
      <c r="I40" s="44">
        <f t="shared" si="2"/>
        <v>4.7619047619047637E-2</v>
      </c>
      <c r="J40" s="44">
        <f t="shared" si="3"/>
        <v>0.12857142857142856</v>
      </c>
      <c r="K40" s="40"/>
      <c r="L40" s="44">
        <f t="shared" si="4"/>
        <v>0.9</v>
      </c>
      <c r="M40" s="44">
        <f t="shared" si="5"/>
        <v>0.67333333333333334</v>
      </c>
      <c r="N40" s="44">
        <f t="shared" si="6"/>
        <v>0.94736842105263153</v>
      </c>
      <c r="O40" s="44">
        <f t="shared" si="7"/>
        <v>0.76842105263157889</v>
      </c>
      <c r="P40" s="44">
        <f t="shared" si="8"/>
        <v>1</v>
      </c>
      <c r="Q40" s="44">
        <f t="shared" si="9"/>
        <v>1</v>
      </c>
      <c r="R40" s="41"/>
    </row>
    <row r="41" spans="6:18" x14ac:dyDescent="0.15">
      <c r="F41" s="39">
        <v>1800000</v>
      </c>
      <c r="G41" s="44">
        <f t="shared" si="0"/>
        <v>0.86363636363636365</v>
      </c>
      <c r="H41" s="44">
        <f t="shared" si="1"/>
        <v>0.61818181818181817</v>
      </c>
      <c r="I41" s="44">
        <f t="shared" si="2"/>
        <v>4.5454545454545449E-2</v>
      </c>
      <c r="J41" s="44">
        <f t="shared" si="3"/>
        <v>0.12727272727272729</v>
      </c>
      <c r="K41" s="40"/>
      <c r="L41" s="44">
        <f t="shared" si="4"/>
        <v>0.90476190476190477</v>
      </c>
      <c r="M41" s="44">
        <f t="shared" si="5"/>
        <v>0.67619047619047612</v>
      </c>
      <c r="N41" s="44">
        <f t="shared" si="6"/>
        <v>0.95</v>
      </c>
      <c r="O41" s="44">
        <f t="shared" si="7"/>
        <v>0.77</v>
      </c>
      <c r="P41" s="44">
        <f t="shared" si="8"/>
        <v>1</v>
      </c>
      <c r="Q41" s="44">
        <f t="shared" si="9"/>
        <v>1</v>
      </c>
      <c r="R41" s="41"/>
    </row>
    <row r="42" spans="6:18" x14ac:dyDescent="0.15">
      <c r="F42" s="39">
        <v>1900000</v>
      </c>
      <c r="G42" s="44">
        <f t="shared" si="0"/>
        <v>0.86956521739130432</v>
      </c>
      <c r="H42" s="44">
        <f t="shared" si="1"/>
        <v>0.62173913043478257</v>
      </c>
      <c r="I42" s="44">
        <f t="shared" si="2"/>
        <v>4.3478260869565223E-2</v>
      </c>
      <c r="J42" s="44">
        <f t="shared" si="3"/>
        <v>0.12608695652173915</v>
      </c>
      <c r="K42" s="40"/>
      <c r="L42" s="44">
        <f t="shared" si="4"/>
        <v>0.90909090909090906</v>
      </c>
      <c r="M42" s="44">
        <f t="shared" si="5"/>
        <v>0.67878787878787872</v>
      </c>
      <c r="N42" s="44">
        <f t="shared" si="6"/>
        <v>0.95238095238095233</v>
      </c>
      <c r="O42" s="44">
        <f t="shared" si="7"/>
        <v>0.77142857142857135</v>
      </c>
      <c r="P42" s="44">
        <f t="shared" si="8"/>
        <v>1</v>
      </c>
      <c r="Q42" s="44">
        <f t="shared" si="9"/>
        <v>1</v>
      </c>
      <c r="R42" s="41"/>
    </row>
    <row r="43" spans="6:18" x14ac:dyDescent="0.15">
      <c r="F43" s="39">
        <v>2000000</v>
      </c>
      <c r="G43" s="44">
        <f t="shared" si="0"/>
        <v>0.875</v>
      </c>
      <c r="H43" s="44">
        <f t="shared" si="1"/>
        <v>0.625</v>
      </c>
      <c r="I43" s="44">
        <f t="shared" si="2"/>
        <v>4.1666666666666664E-2</v>
      </c>
      <c r="J43" s="44">
        <f t="shared" si="3"/>
        <v>0.125</v>
      </c>
      <c r="K43" s="40"/>
      <c r="L43" s="44">
        <f t="shared" si="4"/>
        <v>0.91304347826086951</v>
      </c>
      <c r="M43" s="44">
        <f t="shared" si="5"/>
        <v>0.68115942028985499</v>
      </c>
      <c r="N43" s="44">
        <f t="shared" si="6"/>
        <v>0.95454545454545459</v>
      </c>
      <c r="O43" s="44">
        <f t="shared" si="7"/>
        <v>0.77272727272727271</v>
      </c>
      <c r="P43" s="44">
        <f t="shared" si="8"/>
        <v>1</v>
      </c>
      <c r="Q43" s="44">
        <f t="shared" si="9"/>
        <v>1</v>
      </c>
      <c r="R43" s="41"/>
    </row>
    <row r="44" spans="6:18" x14ac:dyDescent="0.15">
      <c r="F44" s="39">
        <v>2100000</v>
      </c>
      <c r="G44" s="44">
        <f t="shared" si="0"/>
        <v>0.88</v>
      </c>
      <c r="H44" s="44">
        <f t="shared" si="1"/>
        <v>0.628</v>
      </c>
      <c r="I44" s="44">
        <f t="shared" si="2"/>
        <v>0.04</v>
      </c>
      <c r="J44" s="44">
        <f t="shared" si="3"/>
        <v>0.124</v>
      </c>
      <c r="K44" s="40"/>
      <c r="L44" s="44">
        <f t="shared" si="4"/>
        <v>0.91666666666666663</v>
      </c>
      <c r="M44" s="44">
        <f t="shared" si="5"/>
        <v>0.68333333333333324</v>
      </c>
      <c r="N44" s="44">
        <f t="shared" si="6"/>
        <v>0.95652173913043481</v>
      </c>
      <c r="O44" s="44">
        <f t="shared" si="7"/>
        <v>0.77391304347826084</v>
      </c>
      <c r="P44" s="44">
        <f t="shared" si="8"/>
        <v>1</v>
      </c>
      <c r="Q44" s="44">
        <f t="shared" si="9"/>
        <v>1</v>
      </c>
      <c r="R44" s="41"/>
    </row>
    <row r="45" spans="6:18" x14ac:dyDescent="0.15">
      <c r="F45" s="39">
        <v>2200000</v>
      </c>
      <c r="G45" s="44">
        <f t="shared" si="0"/>
        <v>0.88461538461538458</v>
      </c>
      <c r="H45" s="44">
        <f t="shared" si="1"/>
        <v>0.63076923076923075</v>
      </c>
      <c r="I45" s="44">
        <f t="shared" si="2"/>
        <v>3.8461538461538471E-2</v>
      </c>
      <c r="J45" s="44">
        <f t="shared" si="3"/>
        <v>0.12307692307692308</v>
      </c>
      <c r="K45" s="40"/>
      <c r="L45" s="44">
        <f t="shared" si="4"/>
        <v>0.92</v>
      </c>
      <c r="M45" s="44">
        <f t="shared" si="5"/>
        <v>0.68533333333333335</v>
      </c>
      <c r="N45" s="44">
        <f t="shared" si="6"/>
        <v>0.95833333333333337</v>
      </c>
      <c r="O45" s="44">
        <f t="shared" si="7"/>
        <v>0.77500000000000002</v>
      </c>
      <c r="P45" s="44">
        <f t="shared" si="8"/>
        <v>1</v>
      </c>
      <c r="Q45" s="44">
        <f t="shared" si="9"/>
        <v>1</v>
      </c>
      <c r="R45" s="41"/>
    </row>
    <row r="46" spans="6:18" x14ac:dyDescent="0.15">
      <c r="F46" s="39">
        <v>2300000</v>
      </c>
      <c r="G46" s="44">
        <f t="shared" si="0"/>
        <v>0.88888888888888884</v>
      </c>
      <c r="H46" s="44">
        <f t="shared" si="1"/>
        <v>0.6333333333333333</v>
      </c>
      <c r="I46" s="44">
        <f t="shared" si="2"/>
        <v>3.7037037037037056E-2</v>
      </c>
      <c r="J46" s="44">
        <f t="shared" si="3"/>
        <v>0.12222222222222223</v>
      </c>
      <c r="K46" s="40"/>
      <c r="L46" s="44">
        <f t="shared" si="4"/>
        <v>0.92307692307692313</v>
      </c>
      <c r="M46" s="44">
        <f t="shared" si="5"/>
        <v>0.68717948717948718</v>
      </c>
      <c r="N46" s="44">
        <f t="shared" si="6"/>
        <v>0.96</v>
      </c>
      <c r="O46" s="44">
        <f t="shared" si="7"/>
        <v>0.77600000000000002</v>
      </c>
      <c r="P46" s="44">
        <f t="shared" si="8"/>
        <v>1</v>
      </c>
      <c r="Q46" s="44">
        <f t="shared" si="9"/>
        <v>1</v>
      </c>
      <c r="R46" s="41"/>
    </row>
    <row r="47" spans="6:18" x14ac:dyDescent="0.15">
      <c r="F47" s="39">
        <v>2400000</v>
      </c>
      <c r="G47" s="44">
        <f t="shared" si="0"/>
        <v>0.8928571428571429</v>
      </c>
      <c r="H47" s="44">
        <f t="shared" si="1"/>
        <v>0.63571428571428568</v>
      </c>
      <c r="I47" s="44">
        <f t="shared" si="2"/>
        <v>3.5714285714285698E-2</v>
      </c>
      <c r="J47" s="44">
        <f t="shared" si="3"/>
        <v>0.12142857142857144</v>
      </c>
      <c r="K47" s="40"/>
      <c r="L47" s="44">
        <f t="shared" si="4"/>
        <v>0.92592592592592593</v>
      </c>
      <c r="M47" s="44">
        <f t="shared" si="5"/>
        <v>0.68888888888888888</v>
      </c>
      <c r="N47" s="44">
        <f t="shared" si="6"/>
        <v>0.96153846153846156</v>
      </c>
      <c r="O47" s="44">
        <f t="shared" si="7"/>
        <v>0.77692307692307694</v>
      </c>
      <c r="P47" s="44">
        <f t="shared" si="8"/>
        <v>1</v>
      </c>
      <c r="Q47" s="44">
        <f t="shared" si="9"/>
        <v>1</v>
      </c>
      <c r="R47" s="41"/>
    </row>
    <row r="48" spans="6:18" x14ac:dyDescent="0.15">
      <c r="F48" s="39">
        <v>2500000</v>
      </c>
      <c r="G48" s="44">
        <f t="shared" si="0"/>
        <v>0.89655172413793105</v>
      </c>
      <c r="H48" s="44">
        <f t="shared" si="1"/>
        <v>0.63793103448275867</v>
      </c>
      <c r="I48" s="44">
        <f t="shared" si="2"/>
        <v>3.4482758620689648E-2</v>
      </c>
      <c r="J48" s="44">
        <f t="shared" si="3"/>
        <v>0.12068965517241377</v>
      </c>
      <c r="K48" s="40"/>
      <c r="L48" s="44">
        <f t="shared" si="4"/>
        <v>0.9285714285714286</v>
      </c>
      <c r="M48" s="44">
        <f t="shared" si="5"/>
        <v>0.69047619047619047</v>
      </c>
      <c r="N48" s="44">
        <f t="shared" si="6"/>
        <v>0.96296296296296291</v>
      </c>
      <c r="O48" s="44">
        <f t="shared" si="7"/>
        <v>0.77777777777777768</v>
      </c>
      <c r="P48" s="44">
        <f t="shared" si="8"/>
        <v>1</v>
      </c>
      <c r="Q48" s="44">
        <f t="shared" si="9"/>
        <v>1</v>
      </c>
      <c r="R48" s="41"/>
    </row>
    <row r="49" spans="3:18" x14ac:dyDescent="0.15">
      <c r="F49" s="39">
        <v>2600000</v>
      </c>
      <c r="G49" s="44">
        <f t="shared" si="0"/>
        <v>0.9</v>
      </c>
      <c r="H49" s="44">
        <f t="shared" si="1"/>
        <v>0.64</v>
      </c>
      <c r="I49" s="44">
        <f t="shared" si="2"/>
        <v>3.3333333333333326E-2</v>
      </c>
      <c r="J49" s="44">
        <f t="shared" si="3"/>
        <v>0.12</v>
      </c>
      <c r="K49" s="40"/>
      <c r="L49" s="44">
        <f t="shared" si="4"/>
        <v>0.93103448275862066</v>
      </c>
      <c r="M49" s="44">
        <f t="shared" si="5"/>
        <v>0.69195402298850572</v>
      </c>
      <c r="N49" s="44">
        <f t="shared" si="6"/>
        <v>0.9642857142857143</v>
      </c>
      <c r="O49" s="44">
        <f t="shared" si="7"/>
        <v>0.77857142857142858</v>
      </c>
      <c r="P49" s="44">
        <f t="shared" si="8"/>
        <v>1</v>
      </c>
      <c r="Q49" s="44">
        <f t="shared" si="9"/>
        <v>1</v>
      </c>
      <c r="R49" s="41"/>
    </row>
    <row r="50" spans="3:18" x14ac:dyDescent="0.15">
      <c r="F50" s="39">
        <v>2700000</v>
      </c>
      <c r="G50" s="44">
        <f t="shared" si="0"/>
        <v>0.90322580645161288</v>
      </c>
      <c r="H50" s="44">
        <f t="shared" si="1"/>
        <v>0.64193548387096766</v>
      </c>
      <c r="I50" s="44">
        <f t="shared" si="2"/>
        <v>3.2258064516129038E-2</v>
      </c>
      <c r="J50" s="44">
        <f t="shared" si="3"/>
        <v>0.11935483870967745</v>
      </c>
      <c r="K50" s="40"/>
      <c r="L50" s="44">
        <f t="shared" si="4"/>
        <v>0.93333333333333335</v>
      </c>
      <c r="M50" s="44">
        <f t="shared" si="5"/>
        <v>0.69333333333333336</v>
      </c>
      <c r="N50" s="44">
        <f t="shared" si="6"/>
        <v>0.96551724137931039</v>
      </c>
      <c r="O50" s="44">
        <f t="shared" si="7"/>
        <v>0.77931034482758621</v>
      </c>
      <c r="P50" s="44">
        <f t="shared" si="8"/>
        <v>1</v>
      </c>
      <c r="Q50" s="44">
        <f t="shared" si="9"/>
        <v>1</v>
      </c>
      <c r="R50" s="41"/>
    </row>
    <row r="51" spans="3:18" x14ac:dyDescent="0.15">
      <c r="F51" s="39">
        <v>2800000</v>
      </c>
      <c r="G51" s="44">
        <f t="shared" si="0"/>
        <v>0.90625</v>
      </c>
      <c r="H51" s="44">
        <f t="shared" si="1"/>
        <v>0.64375000000000004</v>
      </c>
      <c r="I51" s="44">
        <f t="shared" si="2"/>
        <v>3.125E-2</v>
      </c>
      <c r="J51" s="44">
        <f t="shared" si="3"/>
        <v>0.11874999999999998</v>
      </c>
      <c r="K51" s="42"/>
      <c r="L51" s="44">
        <f t="shared" si="4"/>
        <v>0.93548387096774188</v>
      </c>
      <c r="M51" s="44">
        <f t="shared" si="5"/>
        <v>0.69462365591397845</v>
      </c>
      <c r="N51" s="44">
        <f t="shared" si="6"/>
        <v>0.96666666666666667</v>
      </c>
      <c r="O51" s="44">
        <f t="shared" si="7"/>
        <v>0.78</v>
      </c>
      <c r="P51" s="44">
        <f t="shared" si="8"/>
        <v>1</v>
      </c>
      <c r="Q51" s="44">
        <f t="shared" si="9"/>
        <v>1</v>
      </c>
      <c r="R51" s="43"/>
    </row>
    <row r="52" spans="3:18" x14ac:dyDescent="0.15">
      <c r="F52" s="39">
        <v>2900000</v>
      </c>
      <c r="G52" s="44">
        <f t="shared" si="0"/>
        <v>0.90909090909090906</v>
      </c>
      <c r="H52" s="44">
        <f t="shared" si="1"/>
        <v>0.6454545454545455</v>
      </c>
      <c r="I52" s="44">
        <f t="shared" si="2"/>
        <v>3.0303030303030314E-2</v>
      </c>
      <c r="J52" s="44">
        <f t="shared" si="3"/>
        <v>0.11818181818181817</v>
      </c>
      <c r="L52" s="44">
        <f t="shared" si="4"/>
        <v>0.9375</v>
      </c>
      <c r="M52" s="44">
        <f t="shared" si="5"/>
        <v>0.6958333333333333</v>
      </c>
      <c r="N52" s="44">
        <f t="shared" si="6"/>
        <v>0.967741935483871</v>
      </c>
      <c r="O52" s="44">
        <f t="shared" si="7"/>
        <v>0.78064516129032258</v>
      </c>
      <c r="P52" s="44">
        <f t="shared" si="8"/>
        <v>1</v>
      </c>
      <c r="Q52" s="44">
        <f t="shared" si="9"/>
        <v>1</v>
      </c>
    </row>
    <row r="53" spans="3:18" x14ac:dyDescent="0.15">
      <c r="C53" s="13"/>
      <c r="F53" s="39">
        <v>3000000</v>
      </c>
      <c r="G53" s="44">
        <f t="shared" si="0"/>
        <v>0.91176470588235292</v>
      </c>
      <c r="H53" s="44">
        <f t="shared" si="1"/>
        <v>0.64705882352941169</v>
      </c>
      <c r="I53" s="44">
        <f t="shared" si="2"/>
        <v>2.9411764705882359E-2</v>
      </c>
      <c r="J53" s="44">
        <f t="shared" si="3"/>
        <v>0.11764705882352944</v>
      </c>
      <c r="L53" s="44">
        <f t="shared" si="4"/>
        <v>0.93939393939393945</v>
      </c>
      <c r="M53" s="44">
        <f t="shared" si="5"/>
        <v>0.69696969696969702</v>
      </c>
      <c r="N53" s="44">
        <f t="shared" si="6"/>
        <v>0.96875</v>
      </c>
      <c r="O53" s="44">
        <f t="shared" si="7"/>
        <v>0.78125</v>
      </c>
      <c r="P53" s="44">
        <f t="shared" si="8"/>
        <v>1</v>
      </c>
      <c r="Q53" s="44">
        <f t="shared" si="9"/>
        <v>1</v>
      </c>
    </row>
    <row r="54" spans="3:18" x14ac:dyDescent="0.15">
      <c r="F54" s="39">
        <v>3100000</v>
      </c>
      <c r="G54" s="44">
        <f t="shared" si="0"/>
        <v>0.91428571428571426</v>
      </c>
      <c r="H54" s="44">
        <f t="shared" si="1"/>
        <v>0.64857142857142858</v>
      </c>
      <c r="I54" s="44">
        <f t="shared" si="2"/>
        <v>2.8571428571428581E-2</v>
      </c>
      <c r="J54" s="44">
        <f t="shared" si="3"/>
        <v>0.11714285714285715</v>
      </c>
      <c r="L54" s="44">
        <f t="shared" si="4"/>
        <v>0.94117647058823528</v>
      </c>
      <c r="M54" s="44">
        <f t="shared" si="5"/>
        <v>0.69803921568627447</v>
      </c>
      <c r="N54" s="44">
        <f t="shared" si="6"/>
        <v>0.96969696969696972</v>
      </c>
      <c r="O54" s="44">
        <f t="shared" si="7"/>
        <v>0.78181818181818175</v>
      </c>
      <c r="P54" s="44">
        <f t="shared" si="8"/>
        <v>1</v>
      </c>
      <c r="Q54" s="44">
        <f t="shared" si="9"/>
        <v>1</v>
      </c>
    </row>
    <row r="55" spans="3:18" x14ac:dyDescent="0.15">
      <c r="F55" s="39">
        <v>3200000</v>
      </c>
      <c r="G55" s="44">
        <f t="shared" si="0"/>
        <v>0.91666666666666663</v>
      </c>
      <c r="H55" s="44">
        <f t="shared" si="1"/>
        <v>0.64999999999999991</v>
      </c>
      <c r="I55" s="44">
        <f t="shared" si="2"/>
        <v>2.777777777777779E-2</v>
      </c>
      <c r="J55" s="44">
        <f t="shared" si="3"/>
        <v>0.1166666666666667</v>
      </c>
      <c r="L55" s="44">
        <f t="shared" si="4"/>
        <v>0.94285714285714284</v>
      </c>
      <c r="M55" s="44">
        <f t="shared" si="5"/>
        <v>0.69904761904761903</v>
      </c>
      <c r="N55" s="44">
        <f t="shared" si="6"/>
        <v>0.97058823529411764</v>
      </c>
      <c r="O55" s="44">
        <f t="shared" si="7"/>
        <v>0.78235294117647058</v>
      </c>
      <c r="P55" s="44">
        <f t="shared" si="8"/>
        <v>1</v>
      </c>
      <c r="Q55" s="44">
        <f t="shared" si="9"/>
        <v>1</v>
      </c>
    </row>
    <row r="56" spans="3:18" x14ac:dyDescent="0.15">
      <c r="F56" s="39">
        <v>3300000</v>
      </c>
      <c r="G56" s="44">
        <f t="shared" si="0"/>
        <v>0.91891891891891897</v>
      </c>
      <c r="H56" s="44">
        <f t="shared" si="1"/>
        <v>0.65135135135135136</v>
      </c>
      <c r="I56" s="44">
        <f t="shared" si="2"/>
        <v>2.7027027027027011E-2</v>
      </c>
      <c r="J56" s="44">
        <f t="shared" si="3"/>
        <v>0.11621621621621621</v>
      </c>
      <c r="L56" s="44">
        <f t="shared" si="4"/>
        <v>0.94444444444444442</v>
      </c>
      <c r="M56" s="44">
        <f t="shared" si="5"/>
        <v>0.7</v>
      </c>
      <c r="N56" s="44">
        <f t="shared" si="6"/>
        <v>0.97142857142857142</v>
      </c>
      <c r="O56" s="44">
        <f t="shared" si="7"/>
        <v>0.78285714285714292</v>
      </c>
      <c r="P56" s="44">
        <f t="shared" si="8"/>
        <v>1</v>
      </c>
      <c r="Q56" s="44">
        <f t="shared" si="9"/>
        <v>1</v>
      </c>
    </row>
    <row r="57" spans="3:18" x14ac:dyDescent="0.15">
      <c r="F57" s="39">
        <v>3400000</v>
      </c>
      <c r="G57" s="44">
        <f t="shared" si="0"/>
        <v>0.92105263157894735</v>
      </c>
      <c r="H57" s="44">
        <f t="shared" si="1"/>
        <v>0.65263157894736845</v>
      </c>
      <c r="I57" s="44">
        <f t="shared" si="2"/>
        <v>2.6315789473684219E-2</v>
      </c>
      <c r="J57" s="44">
        <f t="shared" si="3"/>
        <v>0.11578947368421051</v>
      </c>
      <c r="L57" s="44">
        <f t="shared" si="4"/>
        <v>0.94594594594594594</v>
      </c>
      <c r="M57" s="44">
        <f t="shared" si="5"/>
        <v>0.70090090090090085</v>
      </c>
      <c r="N57" s="44">
        <f t="shared" si="6"/>
        <v>0.97222222222222221</v>
      </c>
      <c r="O57" s="44">
        <f t="shared" si="7"/>
        <v>0.78333333333333333</v>
      </c>
      <c r="P57" s="44">
        <f t="shared" si="8"/>
        <v>1</v>
      </c>
      <c r="Q57" s="44">
        <f t="shared" si="9"/>
        <v>1</v>
      </c>
    </row>
    <row r="58" spans="3:18" x14ac:dyDescent="0.15">
      <c r="F58" s="39">
        <v>3500000</v>
      </c>
      <c r="G58" s="44">
        <f t="shared" si="0"/>
        <v>0.92307692307692313</v>
      </c>
      <c r="H58" s="44">
        <f t="shared" si="1"/>
        <v>0.65384615384615385</v>
      </c>
      <c r="I58" s="44">
        <f t="shared" si="2"/>
        <v>2.5641025641025623E-2</v>
      </c>
      <c r="J58" s="44">
        <f t="shared" si="3"/>
        <v>0.11538461538461538</v>
      </c>
      <c r="L58" s="44">
        <f t="shared" si="4"/>
        <v>0.94736842105263153</v>
      </c>
      <c r="M58" s="44">
        <f t="shared" si="5"/>
        <v>0.70175438596491224</v>
      </c>
      <c r="N58" s="44">
        <f t="shared" si="6"/>
        <v>0.97297297297297303</v>
      </c>
      <c r="O58" s="44">
        <f t="shared" si="7"/>
        <v>0.78378378378378377</v>
      </c>
      <c r="P58" s="44">
        <f t="shared" si="8"/>
        <v>1</v>
      </c>
      <c r="Q58" s="44">
        <f t="shared" si="9"/>
        <v>1</v>
      </c>
    </row>
    <row r="59" spans="3:18" x14ac:dyDescent="0.15">
      <c r="F59" s="39">
        <v>3600000</v>
      </c>
      <c r="G59" s="44">
        <f t="shared" si="0"/>
        <v>0.92500000000000004</v>
      </c>
      <c r="H59" s="44">
        <f t="shared" si="1"/>
        <v>0.65500000000000003</v>
      </c>
      <c r="I59" s="44">
        <f t="shared" si="2"/>
        <v>2.4999999999999984E-2</v>
      </c>
      <c r="J59" s="44">
        <f t="shared" si="3"/>
        <v>0.11499999999999999</v>
      </c>
      <c r="L59" s="44">
        <f t="shared" si="4"/>
        <v>0.94871794871794868</v>
      </c>
      <c r="M59" s="44">
        <f t="shared" si="5"/>
        <v>0.70256410256410251</v>
      </c>
      <c r="N59" s="44">
        <f t="shared" si="6"/>
        <v>0.97368421052631582</v>
      </c>
      <c r="O59" s="44">
        <f t="shared" si="7"/>
        <v>0.78421052631578947</v>
      </c>
      <c r="P59" s="44">
        <f t="shared" si="8"/>
        <v>1</v>
      </c>
      <c r="Q59" s="44">
        <f t="shared" si="9"/>
        <v>1</v>
      </c>
    </row>
    <row r="60" spans="3:18" x14ac:dyDescent="0.15">
      <c r="F60" s="39">
        <v>3700000</v>
      </c>
      <c r="G60" s="44">
        <f t="shared" si="0"/>
        <v>0.92682926829268297</v>
      </c>
      <c r="H60" s="44">
        <f t="shared" si="1"/>
        <v>0.65609756097560978</v>
      </c>
      <c r="I60" s="44">
        <f t="shared" si="2"/>
        <v>2.4390243902439008E-2</v>
      </c>
      <c r="J60" s="44">
        <f t="shared" si="3"/>
        <v>0.11463414634146341</v>
      </c>
      <c r="L60" s="44">
        <f t="shared" si="4"/>
        <v>0.95</v>
      </c>
      <c r="M60" s="44">
        <f t="shared" si="5"/>
        <v>0.70333333333333337</v>
      </c>
      <c r="N60" s="44">
        <f t="shared" si="6"/>
        <v>0.97435897435897434</v>
      </c>
      <c r="O60" s="44">
        <f t="shared" si="7"/>
        <v>0.7846153846153846</v>
      </c>
      <c r="P60" s="44">
        <f t="shared" si="8"/>
        <v>1</v>
      </c>
      <c r="Q60" s="44">
        <f t="shared" si="9"/>
        <v>1</v>
      </c>
    </row>
    <row r="61" spans="3:18" x14ac:dyDescent="0.15">
      <c r="F61" s="39">
        <v>3800000</v>
      </c>
      <c r="G61" s="44">
        <f t="shared" si="0"/>
        <v>0.9285714285714286</v>
      </c>
      <c r="H61" s="44">
        <f t="shared" si="1"/>
        <v>0.65714285714285714</v>
      </c>
      <c r="I61" s="44">
        <f t="shared" si="2"/>
        <v>2.3809523809523798E-2</v>
      </c>
      <c r="J61" s="44">
        <f t="shared" si="3"/>
        <v>0.11428571428571428</v>
      </c>
      <c r="L61" s="44">
        <f t="shared" si="4"/>
        <v>0.95121951219512191</v>
      </c>
      <c r="M61" s="44">
        <f t="shared" si="5"/>
        <v>0.70406504065040654</v>
      </c>
      <c r="N61" s="44">
        <f t="shared" si="6"/>
        <v>0.97499999999999998</v>
      </c>
      <c r="O61" s="44">
        <f t="shared" si="7"/>
        <v>0.78499999999999992</v>
      </c>
      <c r="P61" s="44">
        <f t="shared" si="8"/>
        <v>1</v>
      </c>
      <c r="Q61" s="44">
        <f t="shared" si="9"/>
        <v>1</v>
      </c>
    </row>
    <row r="62" spans="3:18" x14ac:dyDescent="0.15">
      <c r="F62" s="39">
        <v>3900000</v>
      </c>
      <c r="G62" s="44">
        <f t="shared" si="0"/>
        <v>0.93023255813953487</v>
      </c>
      <c r="H62" s="44">
        <f t="shared" si="1"/>
        <v>0.6581395348837209</v>
      </c>
      <c r="I62" s="44">
        <f t="shared" si="2"/>
        <v>2.3255813953488375E-2</v>
      </c>
      <c r="J62" s="44">
        <f t="shared" si="3"/>
        <v>0.11395348837209303</v>
      </c>
      <c r="L62" s="44">
        <f t="shared" si="4"/>
        <v>0.95238095238095233</v>
      </c>
      <c r="M62" s="44">
        <f t="shared" si="5"/>
        <v>0.7047619047619047</v>
      </c>
      <c r="N62" s="44">
        <f t="shared" si="6"/>
        <v>0.97560975609756095</v>
      </c>
      <c r="O62" s="44">
        <f t="shared" si="7"/>
        <v>0.78536585365853662</v>
      </c>
      <c r="P62" s="44">
        <f t="shared" si="8"/>
        <v>1</v>
      </c>
      <c r="Q62" s="44">
        <f t="shared" si="9"/>
        <v>1</v>
      </c>
    </row>
    <row r="63" spans="3:18" x14ac:dyDescent="0.15">
      <c r="F63" s="39">
        <v>4000000</v>
      </c>
      <c r="G63" s="44">
        <f t="shared" si="0"/>
        <v>0.93181818181818177</v>
      </c>
      <c r="H63" s="44">
        <f t="shared" si="1"/>
        <v>0.65909090909090906</v>
      </c>
      <c r="I63" s="44">
        <f t="shared" si="2"/>
        <v>2.2727272727272745E-2</v>
      </c>
      <c r="J63" s="44">
        <f t="shared" si="3"/>
        <v>0.11363636363636365</v>
      </c>
      <c r="L63" s="44">
        <f t="shared" si="4"/>
        <v>0.95348837209302328</v>
      </c>
      <c r="M63" s="44">
        <f t="shared" si="5"/>
        <v>0.70542635658914721</v>
      </c>
      <c r="N63" s="44">
        <f t="shared" si="6"/>
        <v>0.97619047619047616</v>
      </c>
      <c r="O63" s="44">
        <f t="shared" si="7"/>
        <v>0.7857142857142857</v>
      </c>
      <c r="P63" s="44">
        <f t="shared" si="8"/>
        <v>1</v>
      </c>
      <c r="Q63" s="44">
        <f t="shared" si="9"/>
        <v>1</v>
      </c>
    </row>
    <row r="64" spans="3:18" x14ac:dyDescent="0.15">
      <c r="F64" s="39">
        <v>4100000</v>
      </c>
      <c r="G64" s="44">
        <f t="shared" si="0"/>
        <v>0.93333333333333335</v>
      </c>
      <c r="H64" s="44">
        <f t="shared" si="1"/>
        <v>0.65999999999999992</v>
      </c>
      <c r="I64" s="44">
        <f t="shared" si="2"/>
        <v>2.2222222222222216E-2</v>
      </c>
      <c r="J64" s="44">
        <f t="shared" si="3"/>
        <v>0.11333333333333336</v>
      </c>
      <c r="L64" s="44">
        <f t="shared" si="4"/>
        <v>0.95454545454545459</v>
      </c>
      <c r="M64" s="44">
        <f t="shared" si="5"/>
        <v>0.70606060606060606</v>
      </c>
      <c r="N64" s="44">
        <f t="shared" si="6"/>
        <v>0.97674418604651159</v>
      </c>
      <c r="O64" s="44">
        <f t="shared" si="7"/>
        <v>0.78604651162790695</v>
      </c>
      <c r="P64" s="44">
        <f t="shared" si="8"/>
        <v>1</v>
      </c>
      <c r="Q64" s="44">
        <f t="shared" si="9"/>
        <v>1</v>
      </c>
    </row>
    <row r="65" spans="6:17" x14ac:dyDescent="0.15">
      <c r="F65" s="39">
        <v>4200000</v>
      </c>
      <c r="G65" s="44">
        <f t="shared" si="0"/>
        <v>0.93478260869565222</v>
      </c>
      <c r="H65" s="44">
        <f t="shared" si="1"/>
        <v>0.66086956521739126</v>
      </c>
      <c r="I65" s="44">
        <f t="shared" si="2"/>
        <v>2.1739130434782594E-2</v>
      </c>
      <c r="J65" s="44">
        <f t="shared" si="3"/>
        <v>0.11304347826086958</v>
      </c>
      <c r="L65" s="44">
        <f t="shared" si="4"/>
        <v>0.9555555555555556</v>
      </c>
      <c r="M65" s="44">
        <f t="shared" si="5"/>
        <v>0.70666666666666667</v>
      </c>
      <c r="N65" s="44">
        <f t="shared" si="6"/>
        <v>0.97727272727272729</v>
      </c>
      <c r="O65" s="44">
        <f t="shared" si="7"/>
        <v>0.78636363636363638</v>
      </c>
      <c r="P65" s="44">
        <f t="shared" si="8"/>
        <v>1</v>
      </c>
      <c r="Q65" s="44">
        <f t="shared" si="9"/>
        <v>1</v>
      </c>
    </row>
    <row r="66" spans="6:17" x14ac:dyDescent="0.15">
      <c r="F66" s="39">
        <v>4300000</v>
      </c>
      <c r="G66" s="44">
        <f t="shared" si="0"/>
        <v>0.93617021276595747</v>
      </c>
      <c r="H66" s="44">
        <f t="shared" si="1"/>
        <v>0.66170212765957448</v>
      </c>
      <c r="I66" s="44">
        <f t="shared" si="2"/>
        <v>2.1276595744680844E-2</v>
      </c>
      <c r="J66" s="44">
        <f t="shared" si="3"/>
        <v>0.11276595744680851</v>
      </c>
      <c r="L66" s="44">
        <f t="shared" si="4"/>
        <v>0.95652173913043481</v>
      </c>
      <c r="M66" s="44">
        <f t="shared" si="5"/>
        <v>0.70724637681159419</v>
      </c>
      <c r="N66" s="44">
        <f t="shared" si="6"/>
        <v>0.97777777777777775</v>
      </c>
      <c r="O66" s="44">
        <f t="shared" si="7"/>
        <v>0.78666666666666663</v>
      </c>
      <c r="P66" s="44">
        <f t="shared" si="8"/>
        <v>1</v>
      </c>
      <c r="Q66" s="44">
        <f t="shared" si="9"/>
        <v>1</v>
      </c>
    </row>
    <row r="67" spans="6:17" x14ac:dyDescent="0.15">
      <c r="F67" s="39">
        <v>4400000</v>
      </c>
      <c r="G67" s="44">
        <f t="shared" si="0"/>
        <v>0.9375</v>
      </c>
      <c r="H67" s="44">
        <f t="shared" si="1"/>
        <v>0.66249999999999998</v>
      </c>
      <c r="I67" s="44">
        <f t="shared" si="2"/>
        <v>2.0833333333333332E-2</v>
      </c>
      <c r="J67" s="44">
        <f t="shared" si="3"/>
        <v>0.1125</v>
      </c>
      <c r="L67" s="44">
        <f t="shared" si="4"/>
        <v>0.95744680851063835</v>
      </c>
      <c r="M67" s="44">
        <f t="shared" si="5"/>
        <v>0.70780141843971633</v>
      </c>
      <c r="N67" s="44">
        <f t="shared" si="6"/>
        <v>0.97826086956521741</v>
      </c>
      <c r="O67" s="44">
        <f t="shared" si="7"/>
        <v>0.78695652173913044</v>
      </c>
      <c r="P67" s="44">
        <f t="shared" si="8"/>
        <v>1</v>
      </c>
      <c r="Q67" s="44">
        <f t="shared" si="9"/>
        <v>1</v>
      </c>
    </row>
    <row r="68" spans="6:17" x14ac:dyDescent="0.15">
      <c r="F68" s="39">
        <v>4500000</v>
      </c>
      <c r="G68" s="44">
        <f t="shared" si="0"/>
        <v>0.93877551020408168</v>
      </c>
      <c r="H68" s="44">
        <f t="shared" si="1"/>
        <v>0.66326530612244894</v>
      </c>
      <c r="I68" s="44">
        <f t="shared" si="2"/>
        <v>2.0408163265306107E-2</v>
      </c>
      <c r="J68" s="44">
        <f t="shared" si="3"/>
        <v>0.11224489795918369</v>
      </c>
      <c r="L68" s="44">
        <f t="shared" si="4"/>
        <v>0.95833333333333337</v>
      </c>
      <c r="M68" s="44">
        <f t="shared" si="5"/>
        <v>0.70833333333333326</v>
      </c>
      <c r="N68" s="44">
        <f t="shared" si="6"/>
        <v>0.97872340425531912</v>
      </c>
      <c r="O68" s="44">
        <f t="shared" si="7"/>
        <v>0.7872340425531914</v>
      </c>
      <c r="P68" s="44">
        <f t="shared" si="8"/>
        <v>1</v>
      </c>
      <c r="Q68" s="44">
        <f t="shared" si="9"/>
        <v>1</v>
      </c>
    </row>
    <row r="69" spans="6:17" x14ac:dyDescent="0.15">
      <c r="F69" s="39">
        <v>4600000</v>
      </c>
      <c r="G69" s="44">
        <f t="shared" si="0"/>
        <v>0.94</v>
      </c>
      <c r="H69" s="44">
        <f t="shared" si="1"/>
        <v>0.66399999999999992</v>
      </c>
      <c r="I69" s="44">
        <f t="shared" si="2"/>
        <v>2.0000000000000018E-2</v>
      </c>
      <c r="J69" s="44">
        <f t="shared" si="3"/>
        <v>0.11200000000000003</v>
      </c>
      <c r="L69" s="44">
        <f t="shared" si="4"/>
        <v>0.95918367346938771</v>
      </c>
      <c r="M69" s="44">
        <f t="shared" si="5"/>
        <v>0.70884353741496597</v>
      </c>
      <c r="N69" s="44">
        <f t="shared" si="6"/>
        <v>0.97916666666666663</v>
      </c>
      <c r="O69" s="44">
        <f t="shared" si="7"/>
        <v>0.78749999999999998</v>
      </c>
      <c r="P69" s="44">
        <f t="shared" si="8"/>
        <v>1</v>
      </c>
      <c r="Q69" s="44">
        <f t="shared" si="9"/>
        <v>1</v>
      </c>
    </row>
    <row r="70" spans="6:17" x14ac:dyDescent="0.15">
      <c r="F70" s="39">
        <v>4700000</v>
      </c>
      <c r="G70" s="44">
        <f t="shared" si="0"/>
        <v>0.94117647058823528</v>
      </c>
      <c r="H70" s="44">
        <f t="shared" si="1"/>
        <v>0.66470588235294115</v>
      </c>
      <c r="I70" s="44">
        <f t="shared" si="2"/>
        <v>1.9607843137254905E-2</v>
      </c>
      <c r="J70" s="44">
        <f t="shared" si="3"/>
        <v>0.11176470588235295</v>
      </c>
      <c r="L70" s="44">
        <f t="shared" si="4"/>
        <v>0.96</v>
      </c>
      <c r="M70" s="44">
        <f t="shared" si="5"/>
        <v>0.70933333333333337</v>
      </c>
      <c r="N70" s="44">
        <f t="shared" si="6"/>
        <v>0.97959183673469385</v>
      </c>
      <c r="O70" s="44">
        <f t="shared" si="7"/>
        <v>0.78775510204081622</v>
      </c>
      <c r="P70" s="44">
        <f t="shared" si="8"/>
        <v>1</v>
      </c>
      <c r="Q70" s="44">
        <f t="shared" si="9"/>
        <v>1</v>
      </c>
    </row>
    <row r="71" spans="6:17" x14ac:dyDescent="0.15">
      <c r="F71" s="39">
        <v>4800000</v>
      </c>
      <c r="G71" s="44">
        <f t="shared" si="0"/>
        <v>0.94230769230769229</v>
      </c>
      <c r="H71" s="44">
        <f t="shared" si="1"/>
        <v>0.66538461538461535</v>
      </c>
      <c r="I71" s="44">
        <f t="shared" si="2"/>
        <v>1.9230769230769235E-2</v>
      </c>
      <c r="J71" s="44">
        <f t="shared" si="3"/>
        <v>0.11153846153846154</v>
      </c>
      <c r="L71" s="44">
        <f t="shared" si="4"/>
        <v>0.96078431372549022</v>
      </c>
      <c r="M71" s="44">
        <f t="shared" si="5"/>
        <v>0.70980392156862737</v>
      </c>
      <c r="N71" s="44">
        <f t="shared" si="6"/>
        <v>0.98</v>
      </c>
      <c r="O71" s="44">
        <f t="shared" si="7"/>
        <v>0.78800000000000003</v>
      </c>
      <c r="P71" s="44">
        <f t="shared" si="8"/>
        <v>1</v>
      </c>
      <c r="Q71" s="44">
        <f t="shared" si="9"/>
        <v>1</v>
      </c>
    </row>
    <row r="72" spans="6:17" x14ac:dyDescent="0.15">
      <c r="F72" s="39">
        <v>4900000</v>
      </c>
      <c r="G72" s="44">
        <f t="shared" si="0"/>
        <v>0.94339622641509435</v>
      </c>
      <c r="H72" s="44">
        <f t="shared" si="1"/>
        <v>0.66603773584905657</v>
      </c>
      <c r="I72" s="44">
        <f t="shared" si="2"/>
        <v>1.8867924528301883E-2</v>
      </c>
      <c r="J72" s="44">
        <f t="shared" si="3"/>
        <v>0.11132075471698115</v>
      </c>
      <c r="L72" s="44">
        <f t="shared" si="4"/>
        <v>0.96153846153846156</v>
      </c>
      <c r="M72" s="44">
        <f t="shared" si="5"/>
        <v>0.71025641025641018</v>
      </c>
      <c r="N72" s="44">
        <f t="shared" si="6"/>
        <v>0.98039215686274506</v>
      </c>
      <c r="O72" s="44">
        <f t="shared" si="7"/>
        <v>0.78823529411764703</v>
      </c>
      <c r="P72" s="44">
        <f t="shared" si="8"/>
        <v>1</v>
      </c>
      <c r="Q72" s="44">
        <f t="shared" si="9"/>
        <v>1</v>
      </c>
    </row>
    <row r="73" spans="6:17" x14ac:dyDescent="0.15">
      <c r="F73" s="39">
        <v>5000000</v>
      </c>
      <c r="G73" s="44">
        <f t="shared" si="0"/>
        <v>0.94444444444444442</v>
      </c>
      <c r="H73" s="44">
        <f t="shared" si="1"/>
        <v>0.66666666666666663</v>
      </c>
      <c r="I73" s="44">
        <f t="shared" si="2"/>
        <v>1.8518518518518528E-2</v>
      </c>
      <c r="J73" s="44">
        <f t="shared" si="3"/>
        <v>0.11111111111111112</v>
      </c>
      <c r="L73" s="44">
        <f t="shared" si="4"/>
        <v>0.96226415094339623</v>
      </c>
      <c r="M73" s="44">
        <f t="shared" si="5"/>
        <v>0.71069182389937113</v>
      </c>
      <c r="N73" s="44">
        <f t="shared" si="6"/>
        <v>0.98076923076923073</v>
      </c>
      <c r="O73" s="44">
        <f t="shared" si="7"/>
        <v>0.78846153846153844</v>
      </c>
      <c r="P73" s="44">
        <f t="shared" si="8"/>
        <v>1</v>
      </c>
      <c r="Q73" s="44">
        <f t="shared" si="9"/>
        <v>1</v>
      </c>
    </row>
    <row r="74" spans="6:17" x14ac:dyDescent="0.15">
      <c r="F74" s="39">
        <v>5100000</v>
      </c>
      <c r="G74" s="44">
        <f t="shared" si="0"/>
        <v>0.94545454545454544</v>
      </c>
      <c r="H74" s="44">
        <f t="shared" si="1"/>
        <v>0.66727272727272724</v>
      </c>
      <c r="I74" s="44">
        <f t="shared" si="2"/>
        <v>1.8181818181818188E-2</v>
      </c>
      <c r="J74" s="44">
        <f t="shared" si="3"/>
        <v>0.11090909090909092</v>
      </c>
      <c r="L74" s="44">
        <f t="shared" si="4"/>
        <v>0.96296296296296291</v>
      </c>
      <c r="M74" s="44">
        <f t="shared" si="5"/>
        <v>0.71111111111111103</v>
      </c>
      <c r="N74" s="44">
        <f t="shared" si="6"/>
        <v>0.98113207547169812</v>
      </c>
      <c r="O74" s="44">
        <f t="shared" si="7"/>
        <v>0.78867924528301891</v>
      </c>
      <c r="P74" s="44">
        <f t="shared" si="8"/>
        <v>1</v>
      </c>
      <c r="Q74" s="44">
        <f t="shared" si="9"/>
        <v>1</v>
      </c>
    </row>
    <row r="75" spans="6:17" x14ac:dyDescent="0.15">
      <c r="F75" s="39">
        <v>5200000</v>
      </c>
      <c r="G75" s="44">
        <f t="shared" si="0"/>
        <v>0.9464285714285714</v>
      </c>
      <c r="H75" s="44">
        <f t="shared" si="1"/>
        <v>0.66785714285714282</v>
      </c>
      <c r="I75" s="44">
        <f t="shared" si="2"/>
        <v>1.7857142857142867E-2</v>
      </c>
      <c r="J75" s="44">
        <f t="shared" si="3"/>
        <v>0.11071428571428572</v>
      </c>
      <c r="L75" s="44">
        <f t="shared" si="4"/>
        <v>0.96363636363636362</v>
      </c>
      <c r="M75" s="44">
        <f t="shared" si="5"/>
        <v>0.71151515151515154</v>
      </c>
      <c r="N75" s="44">
        <f t="shared" si="6"/>
        <v>0.98148148148148151</v>
      </c>
      <c r="O75" s="44">
        <f t="shared" si="7"/>
        <v>0.78888888888888897</v>
      </c>
      <c r="P75" s="44">
        <f t="shared" si="8"/>
        <v>1</v>
      </c>
      <c r="Q75" s="44">
        <f t="shared" si="9"/>
        <v>1</v>
      </c>
    </row>
    <row r="76" spans="6:17" x14ac:dyDescent="0.15">
      <c r="F76" s="39">
        <v>5300000</v>
      </c>
      <c r="G76" s="44">
        <f t="shared" si="0"/>
        <v>0.94736842105263153</v>
      </c>
      <c r="H76" s="44">
        <f t="shared" si="1"/>
        <v>0.66842105263157892</v>
      </c>
      <c r="I76" s="44">
        <f t="shared" si="2"/>
        <v>1.7543859649122823E-2</v>
      </c>
      <c r="J76" s="44">
        <f t="shared" si="3"/>
        <v>0.11052631578947369</v>
      </c>
      <c r="L76" s="44">
        <f t="shared" si="4"/>
        <v>0.9642857142857143</v>
      </c>
      <c r="M76" s="44">
        <f t="shared" si="5"/>
        <v>0.71190476190476182</v>
      </c>
      <c r="N76" s="44">
        <f t="shared" si="6"/>
        <v>0.98181818181818181</v>
      </c>
      <c r="O76" s="44">
        <f t="shared" si="7"/>
        <v>0.78909090909090907</v>
      </c>
      <c r="P76" s="44">
        <f t="shared" si="8"/>
        <v>1</v>
      </c>
      <c r="Q76" s="44">
        <f t="shared" si="9"/>
        <v>1</v>
      </c>
    </row>
    <row r="77" spans="6:17" x14ac:dyDescent="0.15">
      <c r="F77" s="39">
        <v>5400000</v>
      </c>
      <c r="G77" s="44">
        <f t="shared" si="0"/>
        <v>0.94827586206896552</v>
      </c>
      <c r="H77" s="44">
        <f t="shared" si="1"/>
        <v>0.66896551724137931</v>
      </c>
      <c r="I77" s="44">
        <f t="shared" si="2"/>
        <v>1.7241379310344824E-2</v>
      </c>
      <c r="J77" s="44">
        <f t="shared" si="3"/>
        <v>0.1103448275862069</v>
      </c>
      <c r="L77" s="44">
        <f t="shared" si="4"/>
        <v>0.96491228070175439</v>
      </c>
      <c r="M77" s="44">
        <f t="shared" si="5"/>
        <v>0.71228070175438596</v>
      </c>
      <c r="N77" s="44">
        <f t="shared" si="6"/>
        <v>0.9821428571428571</v>
      </c>
      <c r="O77" s="44">
        <f t="shared" si="7"/>
        <v>0.78928571428571426</v>
      </c>
      <c r="P77" s="44">
        <f t="shared" si="8"/>
        <v>1</v>
      </c>
      <c r="Q77" s="44">
        <f t="shared" si="9"/>
        <v>1</v>
      </c>
    </row>
    <row r="78" spans="6:17" x14ac:dyDescent="0.15">
      <c r="F78" s="39">
        <v>5500000</v>
      </c>
      <c r="G78" s="44">
        <f t="shared" si="0"/>
        <v>0.94915254237288138</v>
      </c>
      <c r="H78" s="44">
        <f t="shared" si="1"/>
        <v>0.66949152542372881</v>
      </c>
      <c r="I78" s="44">
        <f t="shared" si="2"/>
        <v>1.6949152542372874E-2</v>
      </c>
      <c r="J78" s="44">
        <f t="shared" si="3"/>
        <v>0.11016949152542373</v>
      </c>
      <c r="L78" s="44">
        <f t="shared" si="4"/>
        <v>0.96551724137931039</v>
      </c>
      <c r="M78" s="44">
        <f t="shared" si="5"/>
        <v>0.71264367816091956</v>
      </c>
      <c r="N78" s="44">
        <f t="shared" si="6"/>
        <v>0.98245614035087714</v>
      </c>
      <c r="O78" s="44">
        <f t="shared" si="7"/>
        <v>0.78947368421052633</v>
      </c>
      <c r="P78" s="44">
        <f t="shared" si="8"/>
        <v>1</v>
      </c>
      <c r="Q78" s="44">
        <f t="shared" si="9"/>
        <v>1</v>
      </c>
    </row>
    <row r="79" spans="6:17" x14ac:dyDescent="0.15">
      <c r="F79" s="39">
        <v>5600000</v>
      </c>
      <c r="G79" s="44">
        <f t="shared" si="0"/>
        <v>0.95</v>
      </c>
      <c r="H79" s="44">
        <f t="shared" si="1"/>
        <v>0.66999999999999993</v>
      </c>
      <c r="I79" s="44">
        <f t="shared" si="2"/>
        <v>1.666666666666668E-2</v>
      </c>
      <c r="J79" s="44">
        <f t="shared" si="3"/>
        <v>0.11000000000000003</v>
      </c>
      <c r="L79" s="44">
        <f t="shared" si="4"/>
        <v>0.96610169491525422</v>
      </c>
      <c r="M79" s="44">
        <f t="shared" si="5"/>
        <v>0.71299435028248581</v>
      </c>
      <c r="N79" s="44">
        <f t="shared" si="6"/>
        <v>0.98275862068965514</v>
      </c>
      <c r="O79" s="44">
        <f t="shared" si="7"/>
        <v>0.78965517241379302</v>
      </c>
      <c r="P79" s="44">
        <f t="shared" si="8"/>
        <v>1</v>
      </c>
      <c r="Q79" s="44">
        <f t="shared" si="9"/>
        <v>1</v>
      </c>
    </row>
    <row r="80" spans="6:17" x14ac:dyDescent="0.15">
      <c r="F80" s="39">
        <v>5700000</v>
      </c>
      <c r="G80" s="44">
        <f t="shared" si="0"/>
        <v>0.95081967213114749</v>
      </c>
      <c r="H80" s="44">
        <f t="shared" si="1"/>
        <v>0.6704918032786884</v>
      </c>
      <c r="I80" s="44">
        <f t="shared" si="2"/>
        <v>1.6393442622950838E-2</v>
      </c>
      <c r="J80" s="44">
        <f t="shared" si="3"/>
        <v>0.10983606557377053</v>
      </c>
      <c r="L80" s="44">
        <f t="shared" si="4"/>
        <v>0.96666666666666667</v>
      </c>
      <c r="M80" s="44">
        <f t="shared" si="5"/>
        <v>0.71333333333333326</v>
      </c>
      <c r="N80" s="44">
        <f t="shared" si="6"/>
        <v>0.98305084745762716</v>
      </c>
      <c r="O80" s="44">
        <f t="shared" si="7"/>
        <v>0.78983050847457625</v>
      </c>
      <c r="P80" s="44">
        <f t="shared" si="8"/>
        <v>1</v>
      </c>
      <c r="Q80" s="44">
        <f t="shared" si="9"/>
        <v>1</v>
      </c>
    </row>
    <row r="81" spans="6:17" x14ac:dyDescent="0.15">
      <c r="F81" s="39">
        <v>5800000</v>
      </c>
      <c r="G81" s="44">
        <f t="shared" si="0"/>
        <v>0.95161290322580649</v>
      </c>
      <c r="H81" s="44">
        <f t="shared" si="1"/>
        <v>0.67096774193548381</v>
      </c>
      <c r="I81" s="44">
        <f t="shared" si="2"/>
        <v>1.6129032258064502E-2</v>
      </c>
      <c r="J81" s="44">
        <f t="shared" si="3"/>
        <v>0.10967741935483873</v>
      </c>
      <c r="L81" s="44">
        <f t="shared" si="4"/>
        <v>0.96721311475409832</v>
      </c>
      <c r="M81" s="44">
        <f t="shared" si="5"/>
        <v>0.71366120218579232</v>
      </c>
      <c r="N81" s="44">
        <f t="shared" si="6"/>
        <v>0.98333333333333328</v>
      </c>
      <c r="O81" s="44">
        <f t="shared" si="7"/>
        <v>0.79</v>
      </c>
      <c r="P81" s="44">
        <f t="shared" si="8"/>
        <v>1</v>
      </c>
      <c r="Q81" s="44">
        <f t="shared" si="9"/>
        <v>1</v>
      </c>
    </row>
    <row r="82" spans="6:17" x14ac:dyDescent="0.15">
      <c r="F82" s="39">
        <v>5900000</v>
      </c>
      <c r="G82" s="44">
        <f t="shared" si="0"/>
        <v>0.95238095238095233</v>
      </c>
      <c r="H82" s="44">
        <f t="shared" si="1"/>
        <v>0.67142857142857137</v>
      </c>
      <c r="I82" s="44">
        <f t="shared" si="2"/>
        <v>1.5873015873015889E-2</v>
      </c>
      <c r="J82" s="44">
        <f t="shared" si="3"/>
        <v>0.10952380952380954</v>
      </c>
      <c r="L82" s="44">
        <f t="shared" si="4"/>
        <v>0.967741935483871</v>
      </c>
      <c r="M82" s="44">
        <f t="shared" si="5"/>
        <v>0.71397849462365592</v>
      </c>
      <c r="N82" s="44">
        <f t="shared" si="6"/>
        <v>0.98360655737704916</v>
      </c>
      <c r="O82" s="44">
        <f t="shared" si="7"/>
        <v>0.79016393442622945</v>
      </c>
      <c r="P82" s="44">
        <f t="shared" si="8"/>
        <v>1</v>
      </c>
      <c r="Q82" s="44">
        <f t="shared" si="9"/>
        <v>1</v>
      </c>
    </row>
    <row r="83" spans="6:17" x14ac:dyDescent="0.15">
      <c r="F83" s="39">
        <v>6000000</v>
      </c>
      <c r="G83" s="44">
        <f t="shared" si="0"/>
        <v>0.953125</v>
      </c>
      <c r="H83" s="44">
        <f t="shared" si="1"/>
        <v>0.671875</v>
      </c>
      <c r="I83" s="44">
        <f t="shared" si="2"/>
        <v>1.5625E-2</v>
      </c>
      <c r="J83" s="44">
        <f t="shared" si="3"/>
        <v>0.109375</v>
      </c>
      <c r="L83" s="44">
        <f t="shared" si="4"/>
        <v>0.96825396825396826</v>
      </c>
      <c r="M83" s="44">
        <f t="shared" si="5"/>
        <v>0.71428571428571419</v>
      </c>
      <c r="N83" s="44">
        <f t="shared" si="6"/>
        <v>0.9838709677419355</v>
      </c>
      <c r="O83" s="44">
        <f t="shared" si="7"/>
        <v>0.79032258064516125</v>
      </c>
      <c r="P83" s="44">
        <f t="shared" si="8"/>
        <v>1</v>
      </c>
      <c r="Q83" s="44">
        <f t="shared" si="9"/>
        <v>1</v>
      </c>
    </row>
    <row r="84" spans="6:17" x14ac:dyDescent="0.15">
      <c r="F84" s="39">
        <v>6100000</v>
      </c>
      <c r="G84" s="44">
        <f t="shared" si="0"/>
        <v>0.9538461538461539</v>
      </c>
      <c r="H84" s="44">
        <f t="shared" si="1"/>
        <v>0.67230769230769227</v>
      </c>
      <c r="I84" s="44">
        <f t="shared" si="2"/>
        <v>1.5384615384615366E-2</v>
      </c>
      <c r="J84" s="44">
        <f t="shared" si="3"/>
        <v>0.10923076923076924</v>
      </c>
      <c r="L84" s="44">
        <f t="shared" si="4"/>
        <v>0.96875</v>
      </c>
      <c r="M84" s="44">
        <f t="shared" si="5"/>
        <v>0.71458333333333335</v>
      </c>
      <c r="N84" s="44">
        <f t="shared" si="6"/>
        <v>0.98412698412698407</v>
      </c>
      <c r="O84" s="44">
        <f t="shared" si="7"/>
        <v>0.79047619047619044</v>
      </c>
      <c r="P84" s="44">
        <f t="shared" si="8"/>
        <v>1</v>
      </c>
      <c r="Q84" s="44">
        <f t="shared" si="9"/>
        <v>1</v>
      </c>
    </row>
    <row r="85" spans="6:17" x14ac:dyDescent="0.15">
      <c r="F85" s="39">
        <v>6200000</v>
      </c>
      <c r="G85" s="44">
        <f t="shared" si="0"/>
        <v>0.95454545454545459</v>
      </c>
      <c r="H85" s="44">
        <f t="shared" si="1"/>
        <v>0.67272727272727273</v>
      </c>
      <c r="I85" s="44">
        <f t="shared" si="2"/>
        <v>1.5151515151515138E-2</v>
      </c>
      <c r="J85" s="44">
        <f t="shared" si="3"/>
        <v>0.10909090909090909</v>
      </c>
      <c r="L85" s="44">
        <f t="shared" si="4"/>
        <v>0.96923076923076923</v>
      </c>
      <c r="M85" s="44">
        <f t="shared" si="5"/>
        <v>0.71487179487179486</v>
      </c>
      <c r="N85" s="44">
        <f t="shared" si="6"/>
        <v>0.984375</v>
      </c>
      <c r="O85" s="44">
        <f t="shared" si="7"/>
        <v>0.79062499999999991</v>
      </c>
      <c r="P85" s="44">
        <f t="shared" si="8"/>
        <v>1</v>
      </c>
      <c r="Q85" s="44">
        <f t="shared" si="9"/>
        <v>1</v>
      </c>
    </row>
    <row r="86" spans="6:17" x14ac:dyDescent="0.15">
      <c r="F86" s="39">
        <v>6300000</v>
      </c>
      <c r="G86" s="44">
        <f t="shared" si="0"/>
        <v>0.95522388059701491</v>
      </c>
      <c r="H86" s="44">
        <f t="shared" si="1"/>
        <v>0.67313432835820897</v>
      </c>
      <c r="I86" s="44">
        <f t="shared" si="2"/>
        <v>1.4925373134328365E-2</v>
      </c>
      <c r="J86" s="44">
        <f t="shared" si="3"/>
        <v>0.10895522388059702</v>
      </c>
      <c r="L86" s="44">
        <f t="shared" si="4"/>
        <v>0.96969696969696972</v>
      </c>
      <c r="M86" s="44">
        <f t="shared" si="5"/>
        <v>0.7151515151515152</v>
      </c>
      <c r="N86" s="44">
        <f t="shared" si="6"/>
        <v>0.98461538461538467</v>
      </c>
      <c r="O86" s="44">
        <f t="shared" si="7"/>
        <v>0.79076923076923078</v>
      </c>
      <c r="P86" s="44">
        <f t="shared" si="8"/>
        <v>1</v>
      </c>
      <c r="Q86" s="44">
        <f t="shared" si="9"/>
        <v>1</v>
      </c>
    </row>
    <row r="87" spans="6:17" x14ac:dyDescent="0.15">
      <c r="F87" s="39">
        <v>6400000</v>
      </c>
      <c r="G87" s="44">
        <f t="shared" si="0"/>
        <v>0.95588235294117652</v>
      </c>
      <c r="H87" s="44">
        <f t="shared" si="1"/>
        <v>0.67352941176470593</v>
      </c>
      <c r="I87" s="44">
        <f t="shared" si="2"/>
        <v>1.4705882352941161E-2</v>
      </c>
      <c r="J87" s="44">
        <f t="shared" si="3"/>
        <v>0.10882352941176469</v>
      </c>
      <c r="L87" s="44">
        <f t="shared" si="4"/>
        <v>0.97014925373134331</v>
      </c>
      <c r="M87" s="44">
        <f t="shared" si="5"/>
        <v>0.71542288557213929</v>
      </c>
      <c r="N87" s="44">
        <f t="shared" si="6"/>
        <v>0.98484848484848486</v>
      </c>
      <c r="O87" s="44">
        <f t="shared" si="7"/>
        <v>0.79090909090909089</v>
      </c>
      <c r="P87" s="44">
        <f t="shared" si="8"/>
        <v>1</v>
      </c>
      <c r="Q87" s="44">
        <f t="shared" si="9"/>
        <v>1</v>
      </c>
    </row>
    <row r="88" spans="6:17" x14ac:dyDescent="0.15">
      <c r="F88" s="39">
        <v>6500000</v>
      </c>
      <c r="G88" s="44">
        <f t="shared" si="0"/>
        <v>0.95652173913043481</v>
      </c>
      <c r="H88" s="44">
        <f t="shared" si="1"/>
        <v>0.67391304347826086</v>
      </c>
      <c r="I88" s="44">
        <f t="shared" si="2"/>
        <v>1.4492753623188396E-2</v>
      </c>
      <c r="J88" s="44">
        <f t="shared" si="3"/>
        <v>0.10869565217391304</v>
      </c>
      <c r="L88" s="44">
        <f t="shared" si="4"/>
        <v>0.97058823529411764</v>
      </c>
      <c r="M88" s="44">
        <f t="shared" si="5"/>
        <v>0.71568627450980382</v>
      </c>
      <c r="N88" s="44">
        <f t="shared" si="6"/>
        <v>0.9850746268656716</v>
      </c>
      <c r="O88" s="44">
        <f t="shared" si="7"/>
        <v>0.79104477611940294</v>
      </c>
      <c r="P88" s="44">
        <f t="shared" si="8"/>
        <v>1</v>
      </c>
      <c r="Q88" s="44">
        <f t="shared" si="9"/>
        <v>1</v>
      </c>
    </row>
    <row r="89" spans="6:17" x14ac:dyDescent="0.15">
      <c r="F89" s="39">
        <v>6600000</v>
      </c>
      <c r="G89" s="44">
        <f t="shared" ref="G89:G123" si="10">(F89+$G$21)/(F89+$H$21+4*$G$21)</f>
        <v>0.95714285714285718</v>
      </c>
      <c r="H89" s="44">
        <f t="shared" ref="H89:H123" si="11">0.25+(G89-0.25)*(0.6)</f>
        <v>0.67428571428571438</v>
      </c>
      <c r="I89" s="44">
        <f t="shared" ref="I89:I123" si="12">(1-G89)/3</f>
        <v>1.4285714285714271E-2</v>
      </c>
      <c r="J89" s="44">
        <f t="shared" ref="J89:J123" si="13">(1-H89)/3</f>
        <v>0.10857142857142854</v>
      </c>
      <c r="L89" s="44">
        <f t="shared" ref="L89:L123" si="14">(F89+$G$21)/(F89+3*$G$21)</f>
        <v>0.97101449275362317</v>
      </c>
      <c r="M89" s="44">
        <f t="shared" ref="M89:M123" si="15">1/3+(L89-1/3)*0.6</f>
        <v>0.71594202898550718</v>
      </c>
      <c r="N89" s="44">
        <f t="shared" ref="N89:N123" si="16">(F89+$G$21)/(F89+2*$G$21)</f>
        <v>0.98529411764705888</v>
      </c>
      <c r="O89" s="44">
        <f t="shared" ref="O89:O123" si="17">1/2+(N89-1/2)*0.6</f>
        <v>0.79117647058823537</v>
      </c>
      <c r="P89" s="44">
        <f t="shared" ref="P89:P123" si="18">(F89+$G$21)/(F89+$G$21)</f>
        <v>1</v>
      </c>
      <c r="Q89" s="44">
        <f t="shared" ref="Q89:Q123" si="19">1-(P89-1)*0.6</f>
        <v>1</v>
      </c>
    </row>
    <row r="90" spans="6:17" x14ac:dyDescent="0.15">
      <c r="F90" s="39">
        <v>6700000</v>
      </c>
      <c r="G90" s="44">
        <f t="shared" si="10"/>
        <v>0.95774647887323938</v>
      </c>
      <c r="H90" s="44">
        <f t="shared" si="11"/>
        <v>0.67464788732394365</v>
      </c>
      <c r="I90" s="44">
        <f t="shared" si="12"/>
        <v>1.4084507042253539E-2</v>
      </c>
      <c r="J90" s="44">
        <f t="shared" si="13"/>
        <v>0.10845070422535212</v>
      </c>
      <c r="L90" s="44">
        <f t="shared" si="14"/>
        <v>0.97142857142857142</v>
      </c>
      <c r="M90" s="44">
        <f t="shared" si="15"/>
        <v>0.71619047619047616</v>
      </c>
      <c r="N90" s="44">
        <f t="shared" si="16"/>
        <v>0.98550724637681164</v>
      </c>
      <c r="O90" s="44">
        <f t="shared" si="17"/>
        <v>0.79130434782608705</v>
      </c>
      <c r="P90" s="44">
        <f t="shared" si="18"/>
        <v>1</v>
      </c>
      <c r="Q90" s="44">
        <f t="shared" si="19"/>
        <v>1</v>
      </c>
    </row>
    <row r="91" spans="6:17" x14ac:dyDescent="0.15">
      <c r="F91" s="39">
        <v>6800000</v>
      </c>
      <c r="G91" s="44">
        <f t="shared" si="10"/>
        <v>0.95833333333333337</v>
      </c>
      <c r="H91" s="44">
        <f t="shared" si="11"/>
        <v>0.67500000000000004</v>
      </c>
      <c r="I91" s="44">
        <f t="shared" si="12"/>
        <v>1.3888888888888876E-2</v>
      </c>
      <c r="J91" s="44">
        <f t="shared" si="13"/>
        <v>0.10833333333333332</v>
      </c>
      <c r="L91" s="44">
        <f t="shared" si="14"/>
        <v>0.971830985915493</v>
      </c>
      <c r="M91" s="44">
        <f t="shared" si="15"/>
        <v>0.71643192488262919</v>
      </c>
      <c r="N91" s="44">
        <f t="shared" si="16"/>
        <v>0.98571428571428577</v>
      </c>
      <c r="O91" s="44">
        <f t="shared" si="17"/>
        <v>0.79142857142857137</v>
      </c>
      <c r="P91" s="44">
        <f t="shared" si="18"/>
        <v>1</v>
      </c>
      <c r="Q91" s="44">
        <f t="shared" si="19"/>
        <v>1</v>
      </c>
    </row>
    <row r="92" spans="6:17" x14ac:dyDescent="0.15">
      <c r="F92" s="39">
        <v>6900000</v>
      </c>
      <c r="G92" s="44">
        <f t="shared" si="10"/>
        <v>0.95890410958904104</v>
      </c>
      <c r="H92" s="44">
        <f t="shared" si="11"/>
        <v>0.6753424657534246</v>
      </c>
      <c r="I92" s="44">
        <f t="shared" si="12"/>
        <v>1.369863013698632E-2</v>
      </c>
      <c r="J92" s="44">
        <f t="shared" si="13"/>
        <v>0.10821917808219179</v>
      </c>
      <c r="L92" s="44">
        <f t="shared" si="14"/>
        <v>0.97222222222222221</v>
      </c>
      <c r="M92" s="44">
        <f t="shared" si="15"/>
        <v>0.71666666666666656</v>
      </c>
      <c r="N92" s="44">
        <f t="shared" si="16"/>
        <v>0.9859154929577465</v>
      </c>
      <c r="O92" s="44">
        <f t="shared" si="17"/>
        <v>0.79154929577464794</v>
      </c>
      <c r="P92" s="44">
        <f t="shared" si="18"/>
        <v>1</v>
      </c>
      <c r="Q92" s="44">
        <f t="shared" si="19"/>
        <v>1</v>
      </c>
    </row>
    <row r="93" spans="6:17" x14ac:dyDescent="0.15">
      <c r="F93" s="39">
        <v>7000000</v>
      </c>
      <c r="G93" s="44">
        <f t="shared" si="10"/>
        <v>0.95945945945945943</v>
      </c>
      <c r="H93" s="44">
        <f t="shared" si="11"/>
        <v>0.67567567567567566</v>
      </c>
      <c r="I93" s="44">
        <f t="shared" si="12"/>
        <v>1.3513513513513523E-2</v>
      </c>
      <c r="J93" s="44">
        <f t="shared" si="13"/>
        <v>0.10810810810810811</v>
      </c>
      <c r="L93" s="44">
        <f t="shared" si="14"/>
        <v>0.9726027397260274</v>
      </c>
      <c r="M93" s="44">
        <f t="shared" si="15"/>
        <v>0.71689497716894968</v>
      </c>
      <c r="N93" s="44">
        <f t="shared" si="16"/>
        <v>0.98611111111111116</v>
      </c>
      <c r="O93" s="44">
        <f t="shared" si="17"/>
        <v>0.79166666666666674</v>
      </c>
      <c r="P93" s="44">
        <f t="shared" si="18"/>
        <v>1</v>
      </c>
      <c r="Q93" s="44">
        <f t="shared" si="19"/>
        <v>1</v>
      </c>
    </row>
    <row r="94" spans="6:17" x14ac:dyDescent="0.15">
      <c r="F94" s="39">
        <v>7100000</v>
      </c>
      <c r="G94" s="44">
        <f t="shared" si="10"/>
        <v>0.96</v>
      </c>
      <c r="H94" s="44">
        <f t="shared" si="11"/>
        <v>0.67599999999999993</v>
      </c>
      <c r="I94" s="44">
        <f t="shared" si="12"/>
        <v>1.3333333333333345E-2</v>
      </c>
      <c r="J94" s="44">
        <f t="shared" si="13"/>
        <v>0.10800000000000003</v>
      </c>
      <c r="L94" s="44">
        <f t="shared" si="14"/>
        <v>0.97297297297297303</v>
      </c>
      <c r="M94" s="44">
        <f t="shared" si="15"/>
        <v>0.71711711711711712</v>
      </c>
      <c r="N94" s="44">
        <f t="shared" si="16"/>
        <v>0.98630136986301364</v>
      </c>
      <c r="O94" s="44">
        <f t="shared" si="17"/>
        <v>0.79178082191780819</v>
      </c>
      <c r="P94" s="44">
        <f t="shared" si="18"/>
        <v>1</v>
      </c>
      <c r="Q94" s="44">
        <f t="shared" si="19"/>
        <v>1</v>
      </c>
    </row>
    <row r="95" spans="6:17" x14ac:dyDescent="0.15">
      <c r="F95" s="39">
        <v>7200000</v>
      </c>
      <c r="G95" s="44">
        <f t="shared" si="10"/>
        <v>0.96052631578947367</v>
      </c>
      <c r="H95" s="44">
        <f t="shared" si="11"/>
        <v>0.6763157894736842</v>
      </c>
      <c r="I95" s="44">
        <f t="shared" si="12"/>
        <v>1.315789473684211E-2</v>
      </c>
      <c r="J95" s="44">
        <f t="shared" si="13"/>
        <v>0.10789473684210527</v>
      </c>
      <c r="L95" s="44">
        <f t="shared" si="14"/>
        <v>0.97333333333333338</v>
      </c>
      <c r="M95" s="44">
        <f t="shared" si="15"/>
        <v>0.71733333333333338</v>
      </c>
      <c r="N95" s="44">
        <f t="shared" si="16"/>
        <v>0.98648648648648651</v>
      </c>
      <c r="O95" s="44">
        <f t="shared" si="17"/>
        <v>0.79189189189189191</v>
      </c>
      <c r="P95" s="44">
        <f t="shared" si="18"/>
        <v>1</v>
      </c>
      <c r="Q95" s="44">
        <f t="shared" si="19"/>
        <v>1</v>
      </c>
    </row>
    <row r="96" spans="6:17" x14ac:dyDescent="0.15">
      <c r="F96" s="39">
        <v>7300000</v>
      </c>
      <c r="G96" s="44">
        <f t="shared" si="10"/>
        <v>0.96103896103896103</v>
      </c>
      <c r="H96" s="44">
        <f t="shared" si="11"/>
        <v>0.67662337662337668</v>
      </c>
      <c r="I96" s="44">
        <f t="shared" si="12"/>
        <v>1.2987012987012991E-2</v>
      </c>
      <c r="J96" s="44">
        <f t="shared" si="13"/>
        <v>0.10779220779220777</v>
      </c>
      <c r="L96" s="44">
        <f t="shared" si="14"/>
        <v>0.97368421052631582</v>
      </c>
      <c r="M96" s="44">
        <f t="shared" si="15"/>
        <v>0.71754385964912282</v>
      </c>
      <c r="N96" s="44">
        <f t="shared" si="16"/>
        <v>0.98666666666666669</v>
      </c>
      <c r="O96" s="44">
        <f t="shared" si="17"/>
        <v>0.79200000000000004</v>
      </c>
      <c r="P96" s="44">
        <f t="shared" si="18"/>
        <v>1</v>
      </c>
      <c r="Q96" s="44">
        <f t="shared" si="19"/>
        <v>1</v>
      </c>
    </row>
    <row r="97" spans="6:17" x14ac:dyDescent="0.15">
      <c r="F97" s="39">
        <v>7400000</v>
      </c>
      <c r="G97" s="44">
        <f t="shared" si="10"/>
        <v>0.96153846153846156</v>
      </c>
      <c r="H97" s="44">
        <f t="shared" si="11"/>
        <v>0.67692307692307696</v>
      </c>
      <c r="I97" s="44">
        <f t="shared" si="12"/>
        <v>1.2820512820512811E-2</v>
      </c>
      <c r="J97" s="44">
        <f t="shared" si="13"/>
        <v>0.10769230769230768</v>
      </c>
      <c r="L97" s="44">
        <f t="shared" si="14"/>
        <v>0.97402597402597402</v>
      </c>
      <c r="M97" s="44">
        <f t="shared" si="15"/>
        <v>0.7177489177489178</v>
      </c>
      <c r="N97" s="44">
        <f t="shared" si="16"/>
        <v>0.98684210526315785</v>
      </c>
      <c r="O97" s="44">
        <f t="shared" si="17"/>
        <v>0.79210526315789465</v>
      </c>
      <c r="P97" s="44">
        <f t="shared" si="18"/>
        <v>1</v>
      </c>
      <c r="Q97" s="44">
        <f t="shared" si="19"/>
        <v>1</v>
      </c>
    </row>
    <row r="98" spans="6:17" x14ac:dyDescent="0.15">
      <c r="F98" s="39">
        <v>7500000</v>
      </c>
      <c r="G98" s="44">
        <f t="shared" si="10"/>
        <v>0.96202531645569622</v>
      </c>
      <c r="H98" s="44">
        <f t="shared" si="11"/>
        <v>0.67721518987341778</v>
      </c>
      <c r="I98" s="44">
        <f t="shared" si="12"/>
        <v>1.2658227848101259E-2</v>
      </c>
      <c r="J98" s="44">
        <f t="shared" si="13"/>
        <v>0.10759493670886074</v>
      </c>
      <c r="L98" s="44">
        <f t="shared" si="14"/>
        <v>0.97435897435897434</v>
      </c>
      <c r="M98" s="44">
        <f t="shared" si="15"/>
        <v>0.71794871794871784</v>
      </c>
      <c r="N98" s="44">
        <f t="shared" si="16"/>
        <v>0.98701298701298701</v>
      </c>
      <c r="O98" s="44">
        <f t="shared" si="17"/>
        <v>0.79220779220779214</v>
      </c>
      <c r="P98" s="44">
        <f t="shared" si="18"/>
        <v>1</v>
      </c>
      <c r="Q98" s="44">
        <f t="shared" si="19"/>
        <v>1</v>
      </c>
    </row>
    <row r="99" spans="6:17" x14ac:dyDescent="0.15">
      <c r="F99" s="39">
        <v>7600000</v>
      </c>
      <c r="G99" s="44">
        <f t="shared" si="10"/>
        <v>0.96250000000000002</v>
      </c>
      <c r="H99" s="44">
        <f t="shared" si="11"/>
        <v>0.67749999999999999</v>
      </c>
      <c r="I99" s="44">
        <f t="shared" si="12"/>
        <v>1.2499999999999992E-2</v>
      </c>
      <c r="J99" s="44">
        <f t="shared" si="13"/>
        <v>0.1075</v>
      </c>
      <c r="L99" s="44">
        <f t="shared" si="14"/>
        <v>0.97468354430379744</v>
      </c>
      <c r="M99" s="44">
        <f t="shared" si="15"/>
        <v>0.71814345991561179</v>
      </c>
      <c r="N99" s="44">
        <f t="shared" si="16"/>
        <v>0.98717948717948723</v>
      </c>
      <c r="O99" s="44">
        <f t="shared" si="17"/>
        <v>0.79230769230769238</v>
      </c>
      <c r="P99" s="44">
        <f t="shared" si="18"/>
        <v>1</v>
      </c>
      <c r="Q99" s="44">
        <f t="shared" si="19"/>
        <v>1</v>
      </c>
    </row>
    <row r="100" spans="6:17" x14ac:dyDescent="0.15">
      <c r="F100" s="39">
        <v>7700000</v>
      </c>
      <c r="G100" s="44">
        <f t="shared" si="10"/>
        <v>0.96296296296296291</v>
      </c>
      <c r="H100" s="44">
        <f t="shared" si="11"/>
        <v>0.67777777777777781</v>
      </c>
      <c r="I100" s="44">
        <f t="shared" si="12"/>
        <v>1.2345679012345697E-2</v>
      </c>
      <c r="J100" s="44">
        <f t="shared" si="13"/>
        <v>0.1074074074074074</v>
      </c>
      <c r="L100" s="44">
        <f t="shared" si="14"/>
        <v>0.97499999999999998</v>
      </c>
      <c r="M100" s="44">
        <f t="shared" si="15"/>
        <v>0.71833333333333327</v>
      </c>
      <c r="N100" s="44">
        <f t="shared" si="16"/>
        <v>0.98734177215189878</v>
      </c>
      <c r="O100" s="44">
        <f t="shared" si="17"/>
        <v>0.79240506329113924</v>
      </c>
      <c r="P100" s="44">
        <f t="shared" si="18"/>
        <v>1</v>
      </c>
      <c r="Q100" s="44">
        <f t="shared" si="19"/>
        <v>1</v>
      </c>
    </row>
    <row r="101" spans="6:17" x14ac:dyDescent="0.15">
      <c r="F101" s="39">
        <v>7800000</v>
      </c>
      <c r="G101" s="44">
        <f t="shared" si="10"/>
        <v>0.96341463414634143</v>
      </c>
      <c r="H101" s="44">
        <f t="shared" si="11"/>
        <v>0.67804878048780481</v>
      </c>
      <c r="I101" s="44">
        <f t="shared" si="12"/>
        <v>1.2195121951219523E-2</v>
      </c>
      <c r="J101" s="44">
        <f t="shared" si="13"/>
        <v>0.10731707317073173</v>
      </c>
      <c r="L101" s="44">
        <f t="shared" si="14"/>
        <v>0.97530864197530864</v>
      </c>
      <c r="M101" s="44">
        <f t="shared" si="15"/>
        <v>0.71851851851851845</v>
      </c>
      <c r="N101" s="44">
        <f t="shared" si="16"/>
        <v>0.98750000000000004</v>
      </c>
      <c r="O101" s="44">
        <f t="shared" si="17"/>
        <v>0.79249999999999998</v>
      </c>
      <c r="P101" s="44">
        <f t="shared" si="18"/>
        <v>1</v>
      </c>
      <c r="Q101" s="44">
        <f t="shared" si="19"/>
        <v>1</v>
      </c>
    </row>
    <row r="102" spans="6:17" x14ac:dyDescent="0.15">
      <c r="F102" s="39">
        <v>7900000</v>
      </c>
      <c r="G102" s="44">
        <f t="shared" si="10"/>
        <v>0.96385542168674698</v>
      </c>
      <c r="H102" s="44">
        <f t="shared" si="11"/>
        <v>0.67831325301204815</v>
      </c>
      <c r="I102" s="44">
        <f t="shared" si="12"/>
        <v>1.204819277108434E-2</v>
      </c>
      <c r="J102" s="44">
        <f t="shared" si="13"/>
        <v>0.10722891566265062</v>
      </c>
      <c r="L102" s="44">
        <f t="shared" si="14"/>
        <v>0.97560975609756095</v>
      </c>
      <c r="M102" s="44">
        <f t="shared" si="15"/>
        <v>0.71869918699186996</v>
      </c>
      <c r="N102" s="44">
        <f t="shared" si="16"/>
        <v>0.98765432098765427</v>
      </c>
      <c r="O102" s="44">
        <f t="shared" si="17"/>
        <v>0.79259259259259252</v>
      </c>
      <c r="P102" s="44">
        <f t="shared" si="18"/>
        <v>1</v>
      </c>
      <c r="Q102" s="44">
        <f t="shared" si="19"/>
        <v>1</v>
      </c>
    </row>
    <row r="103" spans="6:17" x14ac:dyDescent="0.15">
      <c r="F103" s="39">
        <v>8000000</v>
      </c>
      <c r="G103" s="44">
        <f t="shared" si="10"/>
        <v>0.9642857142857143</v>
      </c>
      <c r="H103" s="44">
        <f t="shared" si="11"/>
        <v>0.6785714285714286</v>
      </c>
      <c r="I103" s="44">
        <f t="shared" si="12"/>
        <v>1.1904761904761899E-2</v>
      </c>
      <c r="J103" s="44">
        <f t="shared" si="13"/>
        <v>0.10714285714285714</v>
      </c>
      <c r="L103" s="44">
        <f t="shared" si="14"/>
        <v>0.97590361445783136</v>
      </c>
      <c r="M103" s="44">
        <f t="shared" si="15"/>
        <v>0.71887550200803207</v>
      </c>
      <c r="N103" s="44">
        <f t="shared" si="16"/>
        <v>0.98780487804878048</v>
      </c>
      <c r="O103" s="44">
        <f t="shared" si="17"/>
        <v>0.79268292682926833</v>
      </c>
      <c r="P103" s="44">
        <f t="shared" si="18"/>
        <v>1</v>
      </c>
      <c r="Q103" s="44">
        <f t="shared" si="19"/>
        <v>1</v>
      </c>
    </row>
    <row r="104" spans="6:17" x14ac:dyDescent="0.15">
      <c r="F104" s="39">
        <v>8100000</v>
      </c>
      <c r="G104" s="44">
        <f t="shared" si="10"/>
        <v>0.96470588235294119</v>
      </c>
      <c r="H104" s="44">
        <f t="shared" si="11"/>
        <v>0.67882352941176471</v>
      </c>
      <c r="I104" s="44">
        <f t="shared" si="12"/>
        <v>1.1764705882352936E-2</v>
      </c>
      <c r="J104" s="44">
        <f t="shared" si="13"/>
        <v>0.10705882352941176</v>
      </c>
      <c r="L104" s="44">
        <f t="shared" si="14"/>
        <v>0.97619047619047616</v>
      </c>
      <c r="M104" s="44">
        <f t="shared" si="15"/>
        <v>0.71904761904761894</v>
      </c>
      <c r="N104" s="44">
        <f t="shared" si="16"/>
        <v>0.98795180722891562</v>
      </c>
      <c r="O104" s="44">
        <f t="shared" si="17"/>
        <v>0.79277108433734944</v>
      </c>
      <c r="P104" s="44">
        <f t="shared" si="18"/>
        <v>1</v>
      </c>
      <c r="Q104" s="44">
        <f t="shared" si="19"/>
        <v>1</v>
      </c>
    </row>
    <row r="105" spans="6:17" x14ac:dyDescent="0.15">
      <c r="F105" s="39">
        <v>8200000</v>
      </c>
      <c r="G105" s="44">
        <f t="shared" si="10"/>
        <v>0.96511627906976749</v>
      </c>
      <c r="H105" s="44">
        <f t="shared" si="11"/>
        <v>0.67906976744186043</v>
      </c>
      <c r="I105" s="44">
        <f t="shared" si="12"/>
        <v>1.162790697674417E-2</v>
      </c>
      <c r="J105" s="44">
        <f t="shared" si="13"/>
        <v>0.10697674418604652</v>
      </c>
      <c r="L105" s="44">
        <f t="shared" si="14"/>
        <v>0.97647058823529409</v>
      </c>
      <c r="M105" s="44">
        <f t="shared" si="15"/>
        <v>0.71921568627450971</v>
      </c>
      <c r="N105" s="44">
        <f t="shared" si="16"/>
        <v>0.98809523809523814</v>
      </c>
      <c r="O105" s="44">
        <f t="shared" si="17"/>
        <v>0.79285714285714293</v>
      </c>
      <c r="P105" s="44">
        <f t="shared" si="18"/>
        <v>1</v>
      </c>
      <c r="Q105" s="44">
        <f t="shared" si="19"/>
        <v>1</v>
      </c>
    </row>
    <row r="106" spans="6:17" x14ac:dyDescent="0.15">
      <c r="F106" s="39">
        <v>8300000</v>
      </c>
      <c r="G106" s="44">
        <f t="shared" si="10"/>
        <v>0.96551724137931039</v>
      </c>
      <c r="H106" s="44">
        <f t="shared" si="11"/>
        <v>0.67931034482758623</v>
      </c>
      <c r="I106" s="44">
        <f t="shared" si="12"/>
        <v>1.1494252873563204E-2</v>
      </c>
      <c r="J106" s="44">
        <f t="shared" si="13"/>
        <v>0.10689655172413792</v>
      </c>
      <c r="L106" s="44">
        <f t="shared" si="14"/>
        <v>0.97674418604651159</v>
      </c>
      <c r="M106" s="44">
        <f t="shared" si="15"/>
        <v>0.7193798449612403</v>
      </c>
      <c r="N106" s="44">
        <f t="shared" si="16"/>
        <v>0.9882352941176471</v>
      </c>
      <c r="O106" s="44">
        <f t="shared" si="17"/>
        <v>0.79294117647058826</v>
      </c>
      <c r="P106" s="44">
        <f t="shared" si="18"/>
        <v>1</v>
      </c>
      <c r="Q106" s="44">
        <f t="shared" si="19"/>
        <v>1</v>
      </c>
    </row>
    <row r="107" spans="6:17" x14ac:dyDescent="0.15">
      <c r="F107" s="39">
        <v>8400000</v>
      </c>
      <c r="G107" s="44">
        <f t="shared" si="10"/>
        <v>0.96590909090909094</v>
      </c>
      <c r="H107" s="44">
        <f t="shared" si="11"/>
        <v>0.67954545454545456</v>
      </c>
      <c r="I107" s="44">
        <f t="shared" si="12"/>
        <v>1.1363636363636354E-2</v>
      </c>
      <c r="J107" s="44">
        <f t="shared" si="13"/>
        <v>0.10681818181818181</v>
      </c>
      <c r="L107" s="44">
        <f t="shared" si="14"/>
        <v>0.97701149425287359</v>
      </c>
      <c r="M107" s="44">
        <f t="shared" si="15"/>
        <v>0.7195402298850575</v>
      </c>
      <c r="N107" s="44">
        <f t="shared" si="16"/>
        <v>0.98837209302325579</v>
      </c>
      <c r="O107" s="44">
        <f t="shared" si="17"/>
        <v>0.79302325581395339</v>
      </c>
      <c r="P107" s="44">
        <f t="shared" si="18"/>
        <v>1</v>
      </c>
      <c r="Q107" s="44">
        <f t="shared" si="19"/>
        <v>1</v>
      </c>
    </row>
    <row r="108" spans="6:17" x14ac:dyDescent="0.15">
      <c r="F108" s="39">
        <v>8500000</v>
      </c>
      <c r="G108" s="44">
        <f t="shared" si="10"/>
        <v>0.9662921348314607</v>
      </c>
      <c r="H108" s="44">
        <f t="shared" si="11"/>
        <v>0.6797752808988764</v>
      </c>
      <c r="I108" s="44">
        <f t="shared" si="12"/>
        <v>1.1235955056179766E-2</v>
      </c>
      <c r="J108" s="44">
        <f t="shared" si="13"/>
        <v>0.10674157303370786</v>
      </c>
      <c r="L108" s="44">
        <f t="shared" si="14"/>
        <v>0.97727272727272729</v>
      </c>
      <c r="M108" s="44">
        <f t="shared" si="15"/>
        <v>0.71969696969696972</v>
      </c>
      <c r="N108" s="44">
        <f t="shared" si="16"/>
        <v>0.9885057471264368</v>
      </c>
      <c r="O108" s="44">
        <f t="shared" si="17"/>
        <v>0.7931034482758621</v>
      </c>
      <c r="P108" s="44">
        <f t="shared" si="18"/>
        <v>1</v>
      </c>
      <c r="Q108" s="44">
        <f t="shared" si="19"/>
        <v>1</v>
      </c>
    </row>
    <row r="109" spans="6:17" x14ac:dyDescent="0.15">
      <c r="F109" s="39">
        <v>8600000</v>
      </c>
      <c r="G109" s="44">
        <f t="shared" si="10"/>
        <v>0.96666666666666667</v>
      </c>
      <c r="H109" s="44">
        <f t="shared" si="11"/>
        <v>0.67999999999999994</v>
      </c>
      <c r="I109" s="44">
        <f t="shared" si="12"/>
        <v>1.1111111111111108E-2</v>
      </c>
      <c r="J109" s="44">
        <f t="shared" si="13"/>
        <v>0.10666666666666669</v>
      </c>
      <c r="L109" s="44">
        <f t="shared" si="14"/>
        <v>0.97752808988764039</v>
      </c>
      <c r="M109" s="44">
        <f t="shared" si="15"/>
        <v>0.71985018726591754</v>
      </c>
      <c r="N109" s="44">
        <f t="shared" si="16"/>
        <v>0.98863636363636365</v>
      </c>
      <c r="O109" s="44">
        <f t="shared" si="17"/>
        <v>0.79318181818181821</v>
      </c>
      <c r="P109" s="44">
        <f t="shared" si="18"/>
        <v>1</v>
      </c>
      <c r="Q109" s="44">
        <f t="shared" si="19"/>
        <v>1</v>
      </c>
    </row>
    <row r="110" spans="6:17" x14ac:dyDescent="0.15">
      <c r="F110" s="39">
        <v>8700000</v>
      </c>
      <c r="G110" s="44">
        <f t="shared" si="10"/>
        <v>0.96703296703296704</v>
      </c>
      <c r="H110" s="44">
        <f t="shared" si="11"/>
        <v>0.68021978021978025</v>
      </c>
      <c r="I110" s="44">
        <f t="shared" si="12"/>
        <v>1.0989010989010986E-2</v>
      </c>
      <c r="J110" s="44">
        <f t="shared" si="13"/>
        <v>0.10659340659340659</v>
      </c>
      <c r="L110" s="44">
        <f t="shared" si="14"/>
        <v>0.97777777777777775</v>
      </c>
      <c r="M110" s="44">
        <f t="shared" si="15"/>
        <v>0.72</v>
      </c>
      <c r="N110" s="44">
        <f t="shared" si="16"/>
        <v>0.9887640449438202</v>
      </c>
      <c r="O110" s="44">
        <f t="shared" si="17"/>
        <v>0.79325842696629212</v>
      </c>
      <c r="P110" s="44">
        <f t="shared" si="18"/>
        <v>1</v>
      </c>
      <c r="Q110" s="44">
        <f t="shared" si="19"/>
        <v>1</v>
      </c>
    </row>
    <row r="111" spans="6:17" x14ac:dyDescent="0.15">
      <c r="F111" s="39">
        <v>8800000</v>
      </c>
      <c r="G111" s="44">
        <f t="shared" si="10"/>
        <v>0.96739130434782605</v>
      </c>
      <c r="H111" s="44">
        <f t="shared" si="11"/>
        <v>0.68043478260869561</v>
      </c>
      <c r="I111" s="44">
        <f t="shared" si="12"/>
        <v>1.0869565217391316E-2</v>
      </c>
      <c r="J111" s="44">
        <f t="shared" si="13"/>
        <v>0.10652173913043479</v>
      </c>
      <c r="L111" s="44">
        <f t="shared" si="14"/>
        <v>0.97802197802197799</v>
      </c>
      <c r="M111" s="44">
        <f t="shared" si="15"/>
        <v>0.72014652014652003</v>
      </c>
      <c r="N111" s="44">
        <f t="shared" si="16"/>
        <v>0.98888888888888893</v>
      </c>
      <c r="O111" s="44">
        <f t="shared" si="17"/>
        <v>0.79333333333333333</v>
      </c>
      <c r="P111" s="44">
        <f t="shared" si="18"/>
        <v>1</v>
      </c>
      <c r="Q111" s="44">
        <f t="shared" si="19"/>
        <v>1</v>
      </c>
    </row>
    <row r="112" spans="6:17" x14ac:dyDescent="0.15">
      <c r="F112" s="39">
        <v>8900000</v>
      </c>
      <c r="G112" s="44">
        <f t="shared" si="10"/>
        <v>0.967741935483871</v>
      </c>
      <c r="H112" s="44">
        <f t="shared" si="11"/>
        <v>0.6806451612903226</v>
      </c>
      <c r="I112" s="44">
        <f t="shared" si="12"/>
        <v>1.0752688172043001E-2</v>
      </c>
      <c r="J112" s="44">
        <f t="shared" si="13"/>
        <v>0.1064516129032258</v>
      </c>
      <c r="L112" s="44">
        <f t="shared" si="14"/>
        <v>0.97826086956521741</v>
      </c>
      <c r="M112" s="44">
        <f t="shared" si="15"/>
        <v>0.72028985507246368</v>
      </c>
      <c r="N112" s="44">
        <f t="shared" si="16"/>
        <v>0.98901098901098905</v>
      </c>
      <c r="O112" s="44">
        <f t="shared" si="17"/>
        <v>0.79340659340659347</v>
      </c>
      <c r="P112" s="44">
        <f t="shared" si="18"/>
        <v>1</v>
      </c>
      <c r="Q112" s="44">
        <f t="shared" si="19"/>
        <v>1</v>
      </c>
    </row>
    <row r="113" spans="6:17" x14ac:dyDescent="0.15">
      <c r="F113" s="39">
        <v>9000000</v>
      </c>
      <c r="G113" s="44">
        <f t="shared" si="10"/>
        <v>0.96808510638297873</v>
      </c>
      <c r="H113" s="44">
        <f t="shared" si="11"/>
        <v>0.68085106382978722</v>
      </c>
      <c r="I113" s="44">
        <f t="shared" si="12"/>
        <v>1.0638297872340422E-2</v>
      </c>
      <c r="J113" s="44">
        <f t="shared" si="13"/>
        <v>0.10638297872340426</v>
      </c>
      <c r="L113" s="44">
        <f t="shared" si="14"/>
        <v>0.978494623655914</v>
      </c>
      <c r="M113" s="44">
        <f t="shared" si="15"/>
        <v>0.72043010752688175</v>
      </c>
      <c r="N113" s="44">
        <f t="shared" si="16"/>
        <v>0.98913043478260865</v>
      </c>
      <c r="O113" s="44">
        <f t="shared" si="17"/>
        <v>0.79347826086956519</v>
      </c>
      <c r="P113" s="44">
        <f t="shared" si="18"/>
        <v>1</v>
      </c>
      <c r="Q113" s="44">
        <f t="shared" si="19"/>
        <v>1</v>
      </c>
    </row>
    <row r="114" spans="6:17" x14ac:dyDescent="0.15">
      <c r="F114" s="39">
        <v>9100000</v>
      </c>
      <c r="G114" s="44">
        <f t="shared" si="10"/>
        <v>0.96842105263157896</v>
      </c>
      <c r="H114" s="44">
        <f t="shared" si="11"/>
        <v>0.68105263157894735</v>
      </c>
      <c r="I114" s="44">
        <f t="shared" si="12"/>
        <v>1.0526315789473681E-2</v>
      </c>
      <c r="J114" s="44">
        <f t="shared" si="13"/>
        <v>0.10631578947368421</v>
      </c>
      <c r="L114" s="44">
        <f t="shared" si="14"/>
        <v>0.97872340425531912</v>
      </c>
      <c r="M114" s="44">
        <f t="shared" si="15"/>
        <v>0.72056737588652475</v>
      </c>
      <c r="N114" s="44">
        <f t="shared" si="16"/>
        <v>0.989247311827957</v>
      </c>
      <c r="O114" s="44">
        <f t="shared" si="17"/>
        <v>0.79354838709677411</v>
      </c>
      <c r="P114" s="44">
        <f t="shared" si="18"/>
        <v>1</v>
      </c>
      <c r="Q114" s="44">
        <f t="shared" si="19"/>
        <v>1</v>
      </c>
    </row>
    <row r="115" spans="6:17" x14ac:dyDescent="0.15">
      <c r="F115" s="39">
        <v>9200000</v>
      </c>
      <c r="G115" s="44">
        <f t="shared" si="10"/>
        <v>0.96875</v>
      </c>
      <c r="H115" s="44">
        <f t="shared" si="11"/>
        <v>0.68124999999999991</v>
      </c>
      <c r="I115" s="44">
        <f t="shared" si="12"/>
        <v>1.0416666666666666E-2</v>
      </c>
      <c r="J115" s="44">
        <f t="shared" si="13"/>
        <v>0.10625000000000002</v>
      </c>
      <c r="L115" s="44">
        <f t="shared" si="14"/>
        <v>0.97894736842105268</v>
      </c>
      <c r="M115" s="44">
        <f t="shared" si="15"/>
        <v>0.72070175438596484</v>
      </c>
      <c r="N115" s="44">
        <f t="shared" si="16"/>
        <v>0.98936170212765961</v>
      </c>
      <c r="O115" s="44">
        <f t="shared" si="17"/>
        <v>0.79361702127659584</v>
      </c>
      <c r="P115" s="44">
        <f t="shared" si="18"/>
        <v>1</v>
      </c>
      <c r="Q115" s="44">
        <f t="shared" si="19"/>
        <v>1</v>
      </c>
    </row>
    <row r="116" spans="6:17" x14ac:dyDescent="0.15">
      <c r="F116" s="39">
        <v>9300000</v>
      </c>
      <c r="G116" s="44">
        <f t="shared" si="10"/>
        <v>0.96907216494845361</v>
      </c>
      <c r="H116" s="44">
        <f t="shared" si="11"/>
        <v>0.68144329896907219</v>
      </c>
      <c r="I116" s="44">
        <f t="shared" si="12"/>
        <v>1.0309278350515464E-2</v>
      </c>
      <c r="J116" s="44">
        <f t="shared" si="13"/>
        <v>0.10618556701030928</v>
      </c>
      <c r="L116" s="44">
        <f t="shared" si="14"/>
        <v>0.97916666666666663</v>
      </c>
      <c r="M116" s="44">
        <f t="shared" si="15"/>
        <v>0.72083333333333321</v>
      </c>
      <c r="N116" s="44">
        <f t="shared" si="16"/>
        <v>0.98947368421052628</v>
      </c>
      <c r="O116" s="44">
        <f t="shared" si="17"/>
        <v>0.79368421052631577</v>
      </c>
      <c r="P116" s="44">
        <f t="shared" si="18"/>
        <v>1</v>
      </c>
      <c r="Q116" s="44">
        <f t="shared" si="19"/>
        <v>1</v>
      </c>
    </row>
    <row r="117" spans="6:17" x14ac:dyDescent="0.15">
      <c r="F117" s="39">
        <v>9400000</v>
      </c>
      <c r="G117" s="44">
        <f t="shared" si="10"/>
        <v>0.96938775510204078</v>
      </c>
      <c r="H117" s="44">
        <f t="shared" si="11"/>
        <v>0.68163265306122445</v>
      </c>
      <c r="I117" s="44">
        <f t="shared" si="12"/>
        <v>1.0204081632653073E-2</v>
      </c>
      <c r="J117" s="44">
        <f t="shared" si="13"/>
        <v>0.10612244897959185</v>
      </c>
      <c r="L117" s="44">
        <f t="shared" si="14"/>
        <v>0.97938144329896903</v>
      </c>
      <c r="M117" s="44">
        <f t="shared" si="15"/>
        <v>0.72096219931271466</v>
      </c>
      <c r="N117" s="44">
        <f t="shared" si="16"/>
        <v>0.98958333333333337</v>
      </c>
      <c r="O117" s="44">
        <f t="shared" si="17"/>
        <v>0.79374999999999996</v>
      </c>
      <c r="P117" s="44">
        <f t="shared" si="18"/>
        <v>1</v>
      </c>
      <c r="Q117" s="44">
        <f t="shared" si="19"/>
        <v>1</v>
      </c>
    </row>
    <row r="118" spans="6:17" x14ac:dyDescent="0.15">
      <c r="F118" s="39">
        <v>9500000</v>
      </c>
      <c r="G118" s="44">
        <f t="shared" si="10"/>
        <v>0.96969696969696972</v>
      </c>
      <c r="H118" s="44">
        <f t="shared" si="11"/>
        <v>0.68181818181818188</v>
      </c>
      <c r="I118" s="44">
        <f t="shared" si="12"/>
        <v>1.0101010101010091E-2</v>
      </c>
      <c r="J118" s="44">
        <f t="shared" si="13"/>
        <v>0.10606060606060604</v>
      </c>
      <c r="L118" s="44">
        <f t="shared" si="14"/>
        <v>0.97959183673469385</v>
      </c>
      <c r="M118" s="44">
        <f t="shared" si="15"/>
        <v>0.72108843537414968</v>
      </c>
      <c r="N118" s="44">
        <f t="shared" si="16"/>
        <v>0.98969072164948457</v>
      </c>
      <c r="O118" s="44">
        <f t="shared" si="17"/>
        <v>0.79381443298969079</v>
      </c>
      <c r="P118" s="44">
        <f t="shared" si="18"/>
        <v>1</v>
      </c>
      <c r="Q118" s="44">
        <f t="shared" si="19"/>
        <v>1</v>
      </c>
    </row>
    <row r="119" spans="6:17" x14ac:dyDescent="0.15">
      <c r="F119" s="39">
        <v>9600000</v>
      </c>
      <c r="G119" s="44">
        <f t="shared" si="10"/>
        <v>0.97</v>
      </c>
      <c r="H119" s="44">
        <f t="shared" si="11"/>
        <v>0.68199999999999994</v>
      </c>
      <c r="I119" s="44">
        <f t="shared" si="12"/>
        <v>1.0000000000000009E-2</v>
      </c>
      <c r="J119" s="44">
        <f t="shared" si="13"/>
        <v>0.10600000000000002</v>
      </c>
      <c r="L119" s="44">
        <f t="shared" si="14"/>
        <v>0.97979797979797978</v>
      </c>
      <c r="M119" s="44">
        <f t="shared" si="15"/>
        <v>0.72121212121212119</v>
      </c>
      <c r="N119" s="44">
        <f t="shared" si="16"/>
        <v>0.98979591836734693</v>
      </c>
      <c r="O119" s="44">
        <f t="shared" si="17"/>
        <v>0.79387755102040813</v>
      </c>
      <c r="P119" s="44">
        <f t="shared" si="18"/>
        <v>1</v>
      </c>
      <c r="Q119" s="44">
        <f t="shared" si="19"/>
        <v>1</v>
      </c>
    </row>
    <row r="120" spans="6:17" x14ac:dyDescent="0.15">
      <c r="F120" s="39">
        <v>9700000</v>
      </c>
      <c r="G120" s="44">
        <f t="shared" si="10"/>
        <v>0.97029702970297027</v>
      </c>
      <c r="H120" s="44">
        <f t="shared" si="11"/>
        <v>0.68217821782178212</v>
      </c>
      <c r="I120" s="44">
        <f t="shared" si="12"/>
        <v>9.9009900990099098E-3</v>
      </c>
      <c r="J120" s="44">
        <f t="shared" si="13"/>
        <v>0.10594059405940597</v>
      </c>
      <c r="L120" s="44">
        <f t="shared" si="14"/>
        <v>0.98</v>
      </c>
      <c r="M120" s="44">
        <f t="shared" si="15"/>
        <v>0.72133333333333338</v>
      </c>
      <c r="N120" s="44">
        <f t="shared" si="16"/>
        <v>0.98989898989898994</v>
      </c>
      <c r="O120" s="44">
        <f t="shared" si="17"/>
        <v>0.79393939393939394</v>
      </c>
      <c r="P120" s="44">
        <f t="shared" si="18"/>
        <v>1</v>
      </c>
      <c r="Q120" s="44">
        <f t="shared" si="19"/>
        <v>1</v>
      </c>
    </row>
    <row r="121" spans="6:17" x14ac:dyDescent="0.15">
      <c r="F121" s="39">
        <v>9800000</v>
      </c>
      <c r="G121" s="44">
        <f t="shared" si="10"/>
        <v>0.97058823529411764</v>
      </c>
      <c r="H121" s="44">
        <f t="shared" si="11"/>
        <v>0.68235294117647061</v>
      </c>
      <c r="I121" s="44">
        <f t="shared" si="12"/>
        <v>9.8039215686274526E-3</v>
      </c>
      <c r="J121" s="44">
        <f t="shared" si="13"/>
        <v>0.10588235294117647</v>
      </c>
      <c r="L121" s="44">
        <f t="shared" si="14"/>
        <v>0.98019801980198018</v>
      </c>
      <c r="M121" s="44">
        <f t="shared" si="15"/>
        <v>0.7214521452145215</v>
      </c>
      <c r="N121" s="44">
        <f t="shared" si="16"/>
        <v>0.99</v>
      </c>
      <c r="O121" s="44">
        <f t="shared" si="17"/>
        <v>0.79400000000000004</v>
      </c>
      <c r="P121" s="44">
        <f t="shared" si="18"/>
        <v>1</v>
      </c>
      <c r="Q121" s="44">
        <f t="shared" si="19"/>
        <v>1</v>
      </c>
    </row>
    <row r="122" spans="6:17" x14ac:dyDescent="0.15">
      <c r="F122" s="39">
        <v>9900000</v>
      </c>
      <c r="G122" s="44">
        <f t="shared" si="10"/>
        <v>0.970873786407767</v>
      </c>
      <c r="H122" s="44">
        <f t="shared" si="11"/>
        <v>0.68252427184466025</v>
      </c>
      <c r="I122" s="44">
        <f t="shared" si="12"/>
        <v>9.7087378640776656E-3</v>
      </c>
      <c r="J122" s="44">
        <f t="shared" si="13"/>
        <v>0.10582524271844658</v>
      </c>
      <c r="L122" s="44">
        <f t="shared" si="14"/>
        <v>0.98039215686274506</v>
      </c>
      <c r="M122" s="44">
        <f t="shared" si="15"/>
        <v>0.72156862745098027</v>
      </c>
      <c r="N122" s="44">
        <f t="shared" si="16"/>
        <v>0.99009900990099009</v>
      </c>
      <c r="O122" s="44">
        <f t="shared" si="17"/>
        <v>0.7940594059405941</v>
      </c>
      <c r="P122" s="44">
        <f t="shared" si="18"/>
        <v>1</v>
      </c>
      <c r="Q122" s="44">
        <f t="shared" si="19"/>
        <v>1</v>
      </c>
    </row>
    <row r="123" spans="6:17" x14ac:dyDescent="0.15">
      <c r="F123" s="39">
        <v>10000000</v>
      </c>
      <c r="G123" s="44">
        <f t="shared" si="10"/>
        <v>0.97115384615384615</v>
      </c>
      <c r="H123" s="44">
        <f t="shared" si="11"/>
        <v>0.68269230769230771</v>
      </c>
      <c r="I123" s="44">
        <f t="shared" si="12"/>
        <v>9.6153846153846177E-3</v>
      </c>
      <c r="J123" s="44">
        <f t="shared" si="13"/>
        <v>0.10576923076923077</v>
      </c>
      <c r="L123" s="44">
        <f t="shared" si="14"/>
        <v>0.98058252427184467</v>
      </c>
      <c r="M123" s="44">
        <f t="shared" si="15"/>
        <v>0.72168284789644011</v>
      </c>
      <c r="N123" s="44">
        <f t="shared" si="16"/>
        <v>0.99019607843137258</v>
      </c>
      <c r="O123" s="44">
        <f t="shared" si="17"/>
        <v>0.79411764705882359</v>
      </c>
      <c r="P123" s="44">
        <f t="shared" si="18"/>
        <v>1</v>
      </c>
      <c r="Q123" s="44">
        <f t="shared" si="19"/>
        <v>1</v>
      </c>
    </row>
    <row r="124" spans="6:17" x14ac:dyDescent="0.15">
      <c r="H124">
        <v>100000</v>
      </c>
      <c r="I124" s="46">
        <f>(H124+250000)/(1000000+10000000+H124)</f>
        <v>3.1531531531531529E-2</v>
      </c>
    </row>
    <row r="125" spans="6:17" x14ac:dyDescent="0.15">
      <c r="H125">
        <v>200000</v>
      </c>
      <c r="I125" s="46">
        <f t="shared" ref="I125:I188" si="20">(H125+250000)/(1000000+10000000+H125)</f>
        <v>4.0178571428571432E-2</v>
      </c>
    </row>
    <row r="126" spans="6:17" x14ac:dyDescent="0.15">
      <c r="H126">
        <v>300000</v>
      </c>
      <c r="I126" s="46">
        <f t="shared" si="20"/>
        <v>4.8672566371681415E-2</v>
      </c>
    </row>
    <row r="127" spans="6:17" x14ac:dyDescent="0.15">
      <c r="H127">
        <v>400000</v>
      </c>
      <c r="I127" s="46">
        <f t="shared" si="20"/>
        <v>5.701754385964912E-2</v>
      </c>
    </row>
    <row r="128" spans="6:17" x14ac:dyDescent="0.15">
      <c r="H128">
        <v>500000</v>
      </c>
      <c r="I128" s="46">
        <f t="shared" si="20"/>
        <v>6.5217391304347824E-2</v>
      </c>
    </row>
    <row r="129" spans="8:9" x14ac:dyDescent="0.15">
      <c r="H129">
        <v>600000</v>
      </c>
      <c r="I129" s="46">
        <f t="shared" si="20"/>
        <v>7.3275862068965511E-2</v>
      </c>
    </row>
    <row r="130" spans="8:9" x14ac:dyDescent="0.15">
      <c r="H130">
        <v>700000</v>
      </c>
      <c r="I130" s="46">
        <f t="shared" si="20"/>
        <v>8.11965811965812E-2</v>
      </c>
    </row>
    <row r="131" spans="8:9" x14ac:dyDescent="0.15">
      <c r="H131">
        <v>800000</v>
      </c>
      <c r="I131" s="46">
        <f t="shared" si="20"/>
        <v>8.8983050847457626E-2</v>
      </c>
    </row>
    <row r="132" spans="8:9" x14ac:dyDescent="0.15">
      <c r="H132">
        <v>900000</v>
      </c>
      <c r="I132" s="46">
        <f t="shared" si="20"/>
        <v>9.6638655462184878E-2</v>
      </c>
    </row>
    <row r="133" spans="8:9" x14ac:dyDescent="0.15">
      <c r="H133">
        <v>1000000</v>
      </c>
      <c r="I133" s="46">
        <f t="shared" si="20"/>
        <v>0.10416666666666667</v>
      </c>
    </row>
    <row r="134" spans="8:9" x14ac:dyDescent="0.15">
      <c r="H134">
        <v>1100000</v>
      </c>
      <c r="I134" s="46">
        <f t="shared" si="20"/>
        <v>0.1115702479338843</v>
      </c>
    </row>
    <row r="135" spans="8:9" x14ac:dyDescent="0.15">
      <c r="H135">
        <v>1200000</v>
      </c>
      <c r="I135" s="46">
        <f t="shared" si="20"/>
        <v>0.11885245901639344</v>
      </c>
    </row>
    <row r="136" spans="8:9" x14ac:dyDescent="0.15">
      <c r="H136">
        <v>1300000</v>
      </c>
      <c r="I136" s="46">
        <f t="shared" si="20"/>
        <v>0.12601626016260162</v>
      </c>
    </row>
    <row r="137" spans="8:9" x14ac:dyDescent="0.15">
      <c r="H137">
        <v>1400000</v>
      </c>
      <c r="I137" s="46">
        <f t="shared" si="20"/>
        <v>0.13306451612903225</v>
      </c>
    </row>
    <row r="138" spans="8:9" x14ac:dyDescent="0.15">
      <c r="H138">
        <v>1500000</v>
      </c>
      <c r="I138" s="46">
        <f t="shared" si="20"/>
        <v>0.14000000000000001</v>
      </c>
    </row>
    <row r="139" spans="8:9" x14ac:dyDescent="0.15">
      <c r="H139">
        <v>1600000</v>
      </c>
      <c r="I139" s="46">
        <f t="shared" si="20"/>
        <v>0.14682539682539683</v>
      </c>
    </row>
    <row r="140" spans="8:9" x14ac:dyDescent="0.15">
      <c r="H140">
        <v>1700000</v>
      </c>
      <c r="I140" s="46">
        <f t="shared" si="20"/>
        <v>0.15354330708661418</v>
      </c>
    </row>
    <row r="141" spans="8:9" x14ac:dyDescent="0.15">
      <c r="H141">
        <v>1800000</v>
      </c>
      <c r="I141" s="46">
        <f t="shared" si="20"/>
        <v>0.16015625</v>
      </c>
    </row>
    <row r="142" spans="8:9" x14ac:dyDescent="0.15">
      <c r="H142">
        <v>1900000</v>
      </c>
      <c r="I142" s="46">
        <f t="shared" si="20"/>
        <v>0.16666666666666666</v>
      </c>
    </row>
    <row r="143" spans="8:9" x14ac:dyDescent="0.15">
      <c r="H143">
        <v>2000000</v>
      </c>
      <c r="I143" s="46">
        <f t="shared" si="20"/>
        <v>0.17307692307692307</v>
      </c>
    </row>
    <row r="144" spans="8:9" x14ac:dyDescent="0.15">
      <c r="H144">
        <v>2100000</v>
      </c>
      <c r="I144" s="46">
        <f t="shared" si="20"/>
        <v>0.17938931297709923</v>
      </c>
    </row>
    <row r="145" spans="8:9" x14ac:dyDescent="0.15">
      <c r="H145">
        <v>2200000</v>
      </c>
      <c r="I145" s="46">
        <f t="shared" si="20"/>
        <v>0.18560606060606061</v>
      </c>
    </row>
    <row r="146" spans="8:9" x14ac:dyDescent="0.15">
      <c r="H146">
        <v>2300000</v>
      </c>
      <c r="I146" s="46">
        <f t="shared" si="20"/>
        <v>0.19172932330827067</v>
      </c>
    </row>
    <row r="147" spans="8:9" x14ac:dyDescent="0.15">
      <c r="H147">
        <v>2400000</v>
      </c>
      <c r="I147" s="46">
        <f t="shared" si="20"/>
        <v>0.19776119402985073</v>
      </c>
    </row>
    <row r="148" spans="8:9" x14ac:dyDescent="0.15">
      <c r="H148">
        <v>2500000</v>
      </c>
      <c r="I148" s="46">
        <f t="shared" si="20"/>
        <v>0.20370370370370369</v>
      </c>
    </row>
    <row r="149" spans="8:9" x14ac:dyDescent="0.15">
      <c r="H149">
        <v>2600000</v>
      </c>
      <c r="I149" s="46">
        <f t="shared" si="20"/>
        <v>0.20955882352941177</v>
      </c>
    </row>
    <row r="150" spans="8:9" x14ac:dyDescent="0.15">
      <c r="H150">
        <v>2700000</v>
      </c>
      <c r="I150" s="46">
        <f t="shared" si="20"/>
        <v>0.21532846715328466</v>
      </c>
    </row>
    <row r="151" spans="8:9" x14ac:dyDescent="0.15">
      <c r="H151">
        <v>2800000</v>
      </c>
      <c r="I151" s="46">
        <f t="shared" si="20"/>
        <v>0.2210144927536232</v>
      </c>
    </row>
    <row r="152" spans="8:9" x14ac:dyDescent="0.15">
      <c r="H152">
        <v>2900000</v>
      </c>
      <c r="I152" s="46">
        <f t="shared" si="20"/>
        <v>0.22661870503597123</v>
      </c>
    </row>
    <row r="153" spans="8:9" x14ac:dyDescent="0.15">
      <c r="H153">
        <v>3000000</v>
      </c>
      <c r="I153" s="46">
        <f t="shared" si="20"/>
        <v>0.23214285714285715</v>
      </c>
    </row>
    <row r="154" spans="8:9" x14ac:dyDescent="0.15">
      <c r="H154">
        <v>3100000</v>
      </c>
      <c r="I154" s="46">
        <f t="shared" si="20"/>
        <v>0.23758865248226951</v>
      </c>
    </row>
    <row r="155" spans="8:9" x14ac:dyDescent="0.15">
      <c r="H155">
        <v>3200000</v>
      </c>
      <c r="I155" s="46">
        <f t="shared" si="20"/>
        <v>0.24295774647887325</v>
      </c>
    </row>
    <row r="156" spans="8:9" x14ac:dyDescent="0.15">
      <c r="H156">
        <v>3300000</v>
      </c>
      <c r="I156" s="46">
        <f t="shared" si="20"/>
        <v>0.24825174825174826</v>
      </c>
    </row>
    <row r="157" spans="8:9" x14ac:dyDescent="0.15">
      <c r="H157">
        <v>3400000</v>
      </c>
      <c r="I157" s="46">
        <f t="shared" si="20"/>
        <v>0.25347222222222221</v>
      </c>
    </row>
    <row r="158" spans="8:9" x14ac:dyDescent="0.15">
      <c r="H158">
        <v>3500000</v>
      </c>
      <c r="I158" s="46">
        <f t="shared" si="20"/>
        <v>0.25862068965517243</v>
      </c>
    </row>
    <row r="159" spans="8:9" x14ac:dyDescent="0.15">
      <c r="H159">
        <v>3600000</v>
      </c>
      <c r="I159" s="46">
        <f t="shared" si="20"/>
        <v>0.2636986301369863</v>
      </c>
    </row>
    <row r="160" spans="8:9" x14ac:dyDescent="0.15">
      <c r="H160">
        <v>3700000</v>
      </c>
      <c r="I160" s="46">
        <f t="shared" si="20"/>
        <v>0.2687074829931973</v>
      </c>
    </row>
    <row r="161" spans="8:9" x14ac:dyDescent="0.15">
      <c r="H161">
        <v>3800000</v>
      </c>
      <c r="I161" s="46">
        <f t="shared" si="20"/>
        <v>0.27364864864864863</v>
      </c>
    </row>
    <row r="162" spans="8:9" x14ac:dyDescent="0.15">
      <c r="H162">
        <v>3900000</v>
      </c>
      <c r="I162" s="46">
        <f t="shared" si="20"/>
        <v>0.27852348993288589</v>
      </c>
    </row>
    <row r="163" spans="8:9" x14ac:dyDescent="0.15">
      <c r="H163">
        <v>4000000</v>
      </c>
      <c r="I163" s="46">
        <f t="shared" si="20"/>
        <v>0.28333333333333333</v>
      </c>
    </row>
    <row r="164" spans="8:9" x14ac:dyDescent="0.15">
      <c r="H164">
        <v>4100000</v>
      </c>
      <c r="I164" s="46">
        <f t="shared" si="20"/>
        <v>0.28807947019867547</v>
      </c>
    </row>
    <row r="165" spans="8:9" x14ac:dyDescent="0.15">
      <c r="H165">
        <v>4200000</v>
      </c>
      <c r="I165" s="46">
        <f t="shared" si="20"/>
        <v>0.29276315789473684</v>
      </c>
    </row>
    <row r="166" spans="8:9" x14ac:dyDescent="0.15">
      <c r="H166">
        <v>4300000</v>
      </c>
      <c r="I166" s="46">
        <f t="shared" si="20"/>
        <v>0.29738562091503268</v>
      </c>
    </row>
    <row r="167" spans="8:9" x14ac:dyDescent="0.15">
      <c r="H167">
        <v>4400000</v>
      </c>
      <c r="I167" s="46">
        <f t="shared" si="20"/>
        <v>0.30194805194805197</v>
      </c>
    </row>
    <row r="168" spans="8:9" x14ac:dyDescent="0.15">
      <c r="H168">
        <v>4500000</v>
      </c>
      <c r="I168" s="46">
        <f t="shared" si="20"/>
        <v>0.30645161290322581</v>
      </c>
    </row>
    <row r="169" spans="8:9" x14ac:dyDescent="0.15">
      <c r="H169">
        <v>4600000</v>
      </c>
      <c r="I169" s="46">
        <f t="shared" si="20"/>
        <v>0.3108974358974359</v>
      </c>
    </row>
    <row r="170" spans="8:9" x14ac:dyDescent="0.15">
      <c r="H170">
        <v>4700000</v>
      </c>
      <c r="I170" s="46">
        <f t="shared" si="20"/>
        <v>0.31528662420382164</v>
      </c>
    </row>
    <row r="171" spans="8:9" x14ac:dyDescent="0.15">
      <c r="H171">
        <v>4800000</v>
      </c>
      <c r="I171" s="46">
        <f t="shared" si="20"/>
        <v>0.31962025316455694</v>
      </c>
    </row>
    <row r="172" spans="8:9" x14ac:dyDescent="0.15">
      <c r="H172">
        <v>4900000</v>
      </c>
      <c r="I172" s="46">
        <f t="shared" si="20"/>
        <v>0.32389937106918237</v>
      </c>
    </row>
    <row r="173" spans="8:9" x14ac:dyDescent="0.15">
      <c r="H173">
        <v>5000000</v>
      </c>
      <c r="I173" s="46">
        <f t="shared" si="20"/>
        <v>0.328125</v>
      </c>
    </row>
    <row r="174" spans="8:9" x14ac:dyDescent="0.15">
      <c r="H174">
        <v>5100000</v>
      </c>
      <c r="I174" s="46">
        <f t="shared" si="20"/>
        <v>0.33229813664596275</v>
      </c>
    </row>
    <row r="175" spans="8:9" x14ac:dyDescent="0.15">
      <c r="H175">
        <v>5200000</v>
      </c>
      <c r="I175" s="46">
        <f t="shared" si="20"/>
        <v>0.33641975308641975</v>
      </c>
    </row>
    <row r="176" spans="8:9" x14ac:dyDescent="0.15">
      <c r="H176">
        <v>5300000</v>
      </c>
      <c r="I176" s="46">
        <f t="shared" si="20"/>
        <v>0.34049079754601225</v>
      </c>
    </row>
    <row r="177" spans="1:9" x14ac:dyDescent="0.15">
      <c r="H177">
        <v>5400000</v>
      </c>
      <c r="I177" s="46">
        <f t="shared" si="20"/>
        <v>0.34451219512195119</v>
      </c>
    </row>
    <row r="178" spans="1:9" x14ac:dyDescent="0.15">
      <c r="H178">
        <v>5500000</v>
      </c>
      <c r="I178" s="46">
        <f t="shared" si="20"/>
        <v>0.34848484848484851</v>
      </c>
    </row>
    <row r="179" spans="1:9" x14ac:dyDescent="0.15">
      <c r="H179">
        <v>5600000</v>
      </c>
      <c r="I179" s="46">
        <f t="shared" si="20"/>
        <v>0.35240963855421686</v>
      </c>
    </row>
    <row r="180" spans="1:9" x14ac:dyDescent="0.15">
      <c r="H180">
        <v>5700000</v>
      </c>
      <c r="I180" s="46">
        <f t="shared" si="20"/>
        <v>0.35628742514970058</v>
      </c>
    </row>
    <row r="181" spans="1:9" x14ac:dyDescent="0.15">
      <c r="H181">
        <v>5800000</v>
      </c>
      <c r="I181" s="46">
        <f t="shared" si="20"/>
        <v>0.36011904761904762</v>
      </c>
    </row>
    <row r="182" spans="1:9" x14ac:dyDescent="0.15">
      <c r="H182">
        <v>5900000</v>
      </c>
      <c r="I182" s="46">
        <f t="shared" si="20"/>
        <v>0.36390532544378701</v>
      </c>
    </row>
    <row r="183" spans="1:9" x14ac:dyDescent="0.15">
      <c r="H183">
        <v>6000000</v>
      </c>
      <c r="I183" s="46">
        <f t="shared" si="20"/>
        <v>0.36764705882352944</v>
      </c>
    </row>
    <row r="184" spans="1:9" x14ac:dyDescent="0.15">
      <c r="H184">
        <v>6100000</v>
      </c>
      <c r="I184" s="46">
        <f t="shared" si="20"/>
        <v>0.37134502923976609</v>
      </c>
    </row>
    <row r="185" spans="1:9" x14ac:dyDescent="0.15">
      <c r="H185">
        <v>6200000</v>
      </c>
      <c r="I185" s="46">
        <f t="shared" si="20"/>
        <v>0.375</v>
      </c>
    </row>
    <row r="186" spans="1:9" x14ac:dyDescent="0.15">
      <c r="H186">
        <v>6300000</v>
      </c>
      <c r="I186" s="46">
        <f t="shared" si="20"/>
        <v>0.37861271676300579</v>
      </c>
    </row>
    <row r="187" spans="1:9" x14ac:dyDescent="0.15">
      <c r="H187">
        <v>6400000</v>
      </c>
      <c r="I187" s="46">
        <f t="shared" si="20"/>
        <v>0.38218390804597702</v>
      </c>
    </row>
    <row r="188" spans="1:9" x14ac:dyDescent="0.15">
      <c r="H188">
        <v>6500000</v>
      </c>
      <c r="I188" s="46">
        <f t="shared" si="20"/>
        <v>0.38571428571428573</v>
      </c>
    </row>
    <row r="189" spans="1:9" x14ac:dyDescent="0.15">
      <c r="A189" t="s">
        <v>76</v>
      </c>
      <c r="H189">
        <v>6600000</v>
      </c>
      <c r="I189" s="46">
        <f t="shared" ref="I189:I223" si="21">(H189+250000)/(1000000+10000000+H189)</f>
        <v>0.38920454545454547</v>
      </c>
    </row>
    <row r="190" spans="1:9" x14ac:dyDescent="0.15">
      <c r="A190" t="s">
        <v>81</v>
      </c>
      <c r="H190">
        <v>6700000</v>
      </c>
      <c r="I190" s="46">
        <f t="shared" si="21"/>
        <v>0.39265536723163841</v>
      </c>
    </row>
    <row r="191" spans="1:9" x14ac:dyDescent="0.15">
      <c r="A191" t="s">
        <v>77</v>
      </c>
      <c r="H191">
        <v>6800000</v>
      </c>
      <c r="I191" s="46">
        <f t="shared" si="21"/>
        <v>0.3960674157303371</v>
      </c>
    </row>
    <row r="192" spans="1:9" x14ac:dyDescent="0.15">
      <c r="A192" t="s">
        <v>78</v>
      </c>
      <c r="H192">
        <v>6900000</v>
      </c>
      <c r="I192" s="46">
        <f t="shared" si="21"/>
        <v>0.3994413407821229</v>
      </c>
    </row>
    <row r="193" spans="1:9" x14ac:dyDescent="0.15">
      <c r="A193" t="s">
        <v>79</v>
      </c>
      <c r="H193">
        <v>7000000</v>
      </c>
      <c r="I193" s="46">
        <f t="shared" si="21"/>
        <v>0.40277777777777779</v>
      </c>
    </row>
    <row r="194" spans="1:9" x14ac:dyDescent="0.15">
      <c r="A194" t="s">
        <v>80</v>
      </c>
      <c r="H194">
        <v>7100000</v>
      </c>
      <c r="I194" s="46">
        <f t="shared" si="21"/>
        <v>0.40607734806629836</v>
      </c>
    </row>
    <row r="195" spans="1:9" x14ac:dyDescent="0.15">
      <c r="H195">
        <v>7200000</v>
      </c>
      <c r="I195" s="46">
        <f t="shared" si="21"/>
        <v>0.40934065934065933</v>
      </c>
    </row>
    <row r="196" spans="1:9" x14ac:dyDescent="0.15">
      <c r="H196">
        <v>7300000</v>
      </c>
      <c r="I196" s="46">
        <f t="shared" si="21"/>
        <v>0.41256830601092898</v>
      </c>
    </row>
    <row r="197" spans="1:9" x14ac:dyDescent="0.15">
      <c r="H197">
        <v>7400000</v>
      </c>
      <c r="I197" s="46">
        <f t="shared" si="21"/>
        <v>0.41576086956521741</v>
      </c>
    </row>
    <row r="198" spans="1:9" x14ac:dyDescent="0.15">
      <c r="H198">
        <v>7500000</v>
      </c>
      <c r="I198" s="46">
        <f t="shared" si="21"/>
        <v>0.41891891891891891</v>
      </c>
    </row>
    <row r="199" spans="1:9" x14ac:dyDescent="0.15">
      <c r="H199">
        <v>7600000</v>
      </c>
      <c r="I199" s="46">
        <f t="shared" si="21"/>
        <v>0.42204301075268819</v>
      </c>
    </row>
    <row r="200" spans="1:9" x14ac:dyDescent="0.15">
      <c r="H200">
        <v>7700000</v>
      </c>
      <c r="I200" s="46">
        <f t="shared" si="21"/>
        <v>0.42513368983957217</v>
      </c>
    </row>
    <row r="201" spans="1:9" x14ac:dyDescent="0.15">
      <c r="H201">
        <v>7800000</v>
      </c>
      <c r="I201" s="46">
        <f t="shared" si="21"/>
        <v>0.42819148936170215</v>
      </c>
    </row>
    <row r="202" spans="1:9" x14ac:dyDescent="0.15">
      <c r="H202">
        <v>7900000</v>
      </c>
      <c r="I202" s="46">
        <f t="shared" si="21"/>
        <v>0.43121693121693122</v>
      </c>
    </row>
    <row r="203" spans="1:9" x14ac:dyDescent="0.15">
      <c r="H203">
        <v>8000000</v>
      </c>
      <c r="I203" s="46">
        <f t="shared" si="21"/>
        <v>0.43421052631578949</v>
      </c>
    </row>
    <row r="204" spans="1:9" x14ac:dyDescent="0.15">
      <c r="H204">
        <v>8100000</v>
      </c>
      <c r="I204" s="46">
        <f t="shared" si="21"/>
        <v>0.43717277486910994</v>
      </c>
    </row>
    <row r="205" spans="1:9" x14ac:dyDescent="0.15">
      <c r="H205">
        <v>8200000</v>
      </c>
      <c r="I205" s="46">
        <f t="shared" si="21"/>
        <v>0.44010416666666669</v>
      </c>
    </row>
    <row r="206" spans="1:9" x14ac:dyDescent="0.15">
      <c r="H206">
        <v>8300000</v>
      </c>
      <c r="I206" s="46">
        <f t="shared" si="21"/>
        <v>0.44300518134715028</v>
      </c>
    </row>
    <row r="207" spans="1:9" x14ac:dyDescent="0.15">
      <c r="H207">
        <v>8400000</v>
      </c>
      <c r="I207" s="46">
        <f t="shared" si="21"/>
        <v>0.44587628865979384</v>
      </c>
    </row>
    <row r="208" spans="1:9" x14ac:dyDescent="0.15">
      <c r="H208">
        <v>8500000</v>
      </c>
      <c r="I208" s="46">
        <f t="shared" si="21"/>
        <v>0.44871794871794873</v>
      </c>
    </row>
    <row r="209" spans="8:9" x14ac:dyDescent="0.15">
      <c r="H209">
        <v>8600000</v>
      </c>
      <c r="I209" s="46">
        <f t="shared" si="21"/>
        <v>0.45153061224489793</v>
      </c>
    </row>
    <row r="210" spans="8:9" x14ac:dyDescent="0.15">
      <c r="H210">
        <v>8700000</v>
      </c>
      <c r="I210" s="46">
        <f t="shared" si="21"/>
        <v>0.45431472081218272</v>
      </c>
    </row>
    <row r="211" spans="8:9" x14ac:dyDescent="0.15">
      <c r="H211">
        <v>8800000</v>
      </c>
      <c r="I211" s="46">
        <f t="shared" si="21"/>
        <v>0.45707070707070707</v>
      </c>
    </row>
    <row r="212" spans="8:9" x14ac:dyDescent="0.15">
      <c r="H212">
        <v>8900000</v>
      </c>
      <c r="I212" s="46">
        <f t="shared" si="21"/>
        <v>0.45979899497487436</v>
      </c>
    </row>
    <row r="213" spans="8:9" x14ac:dyDescent="0.15">
      <c r="H213">
        <v>9000000</v>
      </c>
      <c r="I213" s="46">
        <f t="shared" si="21"/>
        <v>0.46250000000000002</v>
      </c>
    </row>
    <row r="214" spans="8:9" x14ac:dyDescent="0.15">
      <c r="H214">
        <v>9100000</v>
      </c>
      <c r="I214" s="46">
        <f t="shared" si="21"/>
        <v>0.46517412935323382</v>
      </c>
    </row>
    <row r="215" spans="8:9" x14ac:dyDescent="0.15">
      <c r="H215">
        <v>9200000</v>
      </c>
      <c r="I215" s="46">
        <f t="shared" si="21"/>
        <v>0.46782178217821785</v>
      </c>
    </row>
    <row r="216" spans="8:9" x14ac:dyDescent="0.15">
      <c r="H216">
        <v>9300000</v>
      </c>
      <c r="I216" s="46">
        <f t="shared" si="21"/>
        <v>0.47044334975369456</v>
      </c>
    </row>
    <row r="217" spans="8:9" x14ac:dyDescent="0.15">
      <c r="H217">
        <v>9400000</v>
      </c>
      <c r="I217" s="46">
        <f t="shared" si="21"/>
        <v>0.47303921568627449</v>
      </c>
    </row>
    <row r="218" spans="8:9" x14ac:dyDescent="0.15">
      <c r="H218">
        <v>9500000</v>
      </c>
      <c r="I218" s="46">
        <f t="shared" si="21"/>
        <v>0.47560975609756095</v>
      </c>
    </row>
    <row r="219" spans="8:9" x14ac:dyDescent="0.15">
      <c r="H219">
        <v>9600000</v>
      </c>
      <c r="I219" s="46">
        <f t="shared" si="21"/>
        <v>0.47815533980582525</v>
      </c>
    </row>
    <row r="220" spans="8:9" x14ac:dyDescent="0.15">
      <c r="H220">
        <v>9700000</v>
      </c>
      <c r="I220" s="46">
        <f t="shared" si="21"/>
        <v>0.48067632850241548</v>
      </c>
    </row>
    <row r="221" spans="8:9" x14ac:dyDescent="0.15">
      <c r="H221">
        <v>9800000</v>
      </c>
      <c r="I221" s="46">
        <f t="shared" si="21"/>
        <v>0.48317307692307693</v>
      </c>
    </row>
    <row r="222" spans="8:9" x14ac:dyDescent="0.15">
      <c r="H222">
        <v>9900000</v>
      </c>
      <c r="I222" s="46">
        <f t="shared" si="21"/>
        <v>0.48564593301435405</v>
      </c>
    </row>
    <row r="223" spans="8:9" x14ac:dyDescent="0.15">
      <c r="H223">
        <v>10000000</v>
      </c>
      <c r="I223" s="46">
        <f t="shared" si="21"/>
        <v>0.48809523809523808</v>
      </c>
    </row>
  </sheetData>
  <mergeCells count="4">
    <mergeCell ref="L22:M22"/>
    <mergeCell ref="N22:O22"/>
    <mergeCell ref="P22:Q22"/>
    <mergeCell ref="G22:J22"/>
  </mergeCells>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04"/>
  <sheetViews>
    <sheetView topLeftCell="A103" zoomScale="130" zoomScaleNormal="130" workbookViewId="0">
      <selection activeCell="AC18" sqref="AC18"/>
    </sheetView>
  </sheetViews>
  <sheetFormatPr defaultRowHeight="13.5" x14ac:dyDescent="0.15"/>
  <sheetData>
    <row r="1" spans="1:2" s="5" customFormat="1" ht="15" x14ac:dyDescent="0.25">
      <c r="A1" s="6" t="s">
        <v>13</v>
      </c>
    </row>
    <row r="2" spans="1:2" s="2" customFormat="1" ht="16.5" x14ac:dyDescent="0.35">
      <c r="B2" s="2" t="s">
        <v>14</v>
      </c>
    </row>
    <row r="3" spans="1:2" s="2" customFormat="1" ht="16.5" x14ac:dyDescent="0.35">
      <c r="B3" s="2" t="s">
        <v>15</v>
      </c>
    </row>
    <row r="4" spans="1:2" s="2" customFormat="1" ht="16.5" x14ac:dyDescent="0.35">
      <c r="B4" s="2" t="s">
        <v>16</v>
      </c>
    </row>
    <row r="5" spans="1:2" s="2" customFormat="1" ht="16.5" x14ac:dyDescent="0.35">
      <c r="B5" s="2" t="s">
        <v>17</v>
      </c>
    </row>
    <row r="10" spans="1:2" s="4" customFormat="1" ht="16.5" x14ac:dyDescent="0.35">
      <c r="A10" s="6" t="s">
        <v>12</v>
      </c>
    </row>
    <row r="11" spans="1:2" s="2" customFormat="1" ht="16.5" x14ac:dyDescent="0.35">
      <c r="B11" s="2" t="s">
        <v>5</v>
      </c>
    </row>
    <row r="12" spans="1:2" ht="15" x14ac:dyDescent="0.25">
      <c r="B12" s="3" t="s">
        <v>6</v>
      </c>
    </row>
    <row r="24" spans="19:19" x14ac:dyDescent="0.15">
      <c r="S24" t="s">
        <v>43</v>
      </c>
    </row>
    <row r="57" spans="2:13" ht="15" x14ac:dyDescent="0.25">
      <c r="B57" s="3" t="s">
        <v>22</v>
      </c>
    </row>
    <row r="59" spans="2:13" ht="15" x14ac:dyDescent="0.25">
      <c r="B59" s="3" t="s">
        <v>21</v>
      </c>
    </row>
    <row r="64" spans="2:13" x14ac:dyDescent="0.15">
      <c r="M64" t="s">
        <v>18</v>
      </c>
    </row>
    <row r="67" spans="13:13" x14ac:dyDescent="0.15">
      <c r="M67" t="s">
        <v>10</v>
      </c>
    </row>
    <row r="68" spans="13:13" x14ac:dyDescent="0.15">
      <c r="M68" t="s">
        <v>31</v>
      </c>
    </row>
    <row r="70" spans="13:13" x14ac:dyDescent="0.15">
      <c r="M70" t="s">
        <v>9</v>
      </c>
    </row>
    <row r="71" spans="13:13" x14ac:dyDescent="0.15">
      <c r="M71" t="s">
        <v>11</v>
      </c>
    </row>
    <row r="87" spans="13:13" x14ac:dyDescent="0.15">
      <c r="M87" t="s">
        <v>8</v>
      </c>
    </row>
    <row r="92" spans="13:13" x14ac:dyDescent="0.15">
      <c r="M92" t="s">
        <v>7</v>
      </c>
    </row>
    <row r="104" spans="2:11" ht="15" x14ac:dyDescent="0.25">
      <c r="B104" s="3" t="s">
        <v>19</v>
      </c>
      <c r="K104" s="3" t="s">
        <v>20</v>
      </c>
    </row>
  </sheetData>
  <phoneticPr fontId="1"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
  <sheetViews>
    <sheetView workbookViewId="0">
      <selection activeCell="G14" sqref="G14"/>
    </sheetView>
  </sheetViews>
  <sheetFormatPr defaultRowHeight="13.5" x14ac:dyDescent="0.15"/>
  <sheetData>
    <row r="1" spans="1:6" x14ac:dyDescent="0.15">
      <c r="A1" t="s">
        <v>1</v>
      </c>
      <c r="F1" t="s">
        <v>3</v>
      </c>
    </row>
    <row r="2" spans="1:6" x14ac:dyDescent="0.15">
      <c r="A2" t="s">
        <v>2</v>
      </c>
      <c r="F2" t="s">
        <v>4</v>
      </c>
    </row>
  </sheetData>
  <phoneticPr fontId="1"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C54"/>
  <sheetViews>
    <sheetView workbookViewId="0">
      <selection activeCell="C54" sqref="C54"/>
    </sheetView>
  </sheetViews>
  <sheetFormatPr defaultRowHeight="13.5" x14ac:dyDescent="0.15"/>
  <sheetData>
    <row r="5" spans="3:3" x14ac:dyDescent="0.15">
      <c r="C5" t="s">
        <v>45</v>
      </c>
    </row>
    <row r="6" spans="3:3" x14ac:dyDescent="0.15">
      <c r="C6" s="14" t="s">
        <v>44</v>
      </c>
    </row>
    <row r="8" spans="3:3" x14ac:dyDescent="0.15">
      <c r="C8" t="s">
        <v>70</v>
      </c>
    </row>
    <row r="9" spans="3:3" x14ac:dyDescent="0.15">
      <c r="C9" s="14" t="s">
        <v>69</v>
      </c>
    </row>
    <row r="11" spans="3:3" x14ac:dyDescent="0.15">
      <c r="C11" t="s">
        <v>49</v>
      </c>
    </row>
    <row r="12" spans="3:3" x14ac:dyDescent="0.15">
      <c r="C12" s="14" t="s">
        <v>48</v>
      </c>
    </row>
    <row r="17" spans="3:3" x14ac:dyDescent="0.15">
      <c r="C17" t="s">
        <v>53</v>
      </c>
    </row>
    <row r="18" spans="3:3" x14ac:dyDescent="0.15">
      <c r="C18" s="14" t="s">
        <v>52</v>
      </c>
    </row>
    <row r="20" spans="3:3" x14ac:dyDescent="0.15">
      <c r="C20" t="s">
        <v>74</v>
      </c>
    </row>
    <row r="21" spans="3:3" x14ac:dyDescent="0.15">
      <c r="C21" s="14" t="s">
        <v>73</v>
      </c>
    </row>
    <row r="23" spans="3:3" x14ac:dyDescent="0.15">
      <c r="C23" t="s">
        <v>59</v>
      </c>
    </row>
    <row r="24" spans="3:3" x14ac:dyDescent="0.15">
      <c r="C24" s="14" t="s">
        <v>58</v>
      </c>
    </row>
    <row r="26" spans="3:3" x14ac:dyDescent="0.15">
      <c r="C26" t="s">
        <v>61</v>
      </c>
    </row>
    <row r="27" spans="3:3" x14ac:dyDescent="0.15">
      <c r="C27" s="14" t="s">
        <v>60</v>
      </c>
    </row>
    <row r="29" spans="3:3" x14ac:dyDescent="0.15">
      <c r="C29" t="s">
        <v>62</v>
      </c>
    </row>
    <row r="30" spans="3:3" x14ac:dyDescent="0.15">
      <c r="C30" s="14" t="s">
        <v>63</v>
      </c>
    </row>
    <row r="32" spans="3:3" x14ac:dyDescent="0.15">
      <c r="C32" t="s">
        <v>64</v>
      </c>
    </row>
    <row r="33" spans="3:3" x14ac:dyDescent="0.15">
      <c r="C33" s="14" t="s">
        <v>65</v>
      </c>
    </row>
    <row r="35" spans="3:3" x14ac:dyDescent="0.15">
      <c r="C35" t="s">
        <v>67</v>
      </c>
    </row>
    <row r="36" spans="3:3" x14ac:dyDescent="0.15">
      <c r="C36" s="14" t="s">
        <v>66</v>
      </c>
    </row>
    <row r="38" spans="3:3" x14ac:dyDescent="0.15">
      <c r="C38" s="15" t="s">
        <v>68</v>
      </c>
    </row>
    <row r="39" spans="3:3" x14ac:dyDescent="0.15">
      <c r="C39" s="16" t="s">
        <v>75</v>
      </c>
    </row>
    <row r="41" spans="3:3" x14ac:dyDescent="0.15">
      <c r="C41" t="s">
        <v>72</v>
      </c>
    </row>
    <row r="42" spans="3:3" x14ac:dyDescent="0.15">
      <c r="C42" s="14" t="s">
        <v>71</v>
      </c>
    </row>
    <row r="44" spans="3:3" x14ac:dyDescent="0.15">
      <c r="C44" t="s">
        <v>51</v>
      </c>
    </row>
    <row r="45" spans="3:3" x14ac:dyDescent="0.15">
      <c r="C45" s="14" t="s">
        <v>50</v>
      </c>
    </row>
    <row r="47" spans="3:3" x14ac:dyDescent="0.15">
      <c r="C47" t="s">
        <v>55</v>
      </c>
    </row>
    <row r="48" spans="3:3" x14ac:dyDescent="0.15">
      <c r="C48" s="14" t="s">
        <v>54</v>
      </c>
    </row>
    <row r="50" spans="3:3" x14ac:dyDescent="0.15">
      <c r="C50" t="s">
        <v>57</v>
      </c>
    </row>
    <row r="51" spans="3:3" x14ac:dyDescent="0.15">
      <c r="C51" s="14" t="s">
        <v>56</v>
      </c>
    </row>
    <row r="53" spans="3:3" x14ac:dyDescent="0.15">
      <c r="C53" t="s">
        <v>47</v>
      </c>
    </row>
    <row r="54" spans="3:3" x14ac:dyDescent="0.15">
      <c r="C54" s="14" t="s">
        <v>46</v>
      </c>
    </row>
  </sheetData>
  <phoneticPr fontId="1" type="noConversion"/>
  <hyperlinks>
    <hyperlink ref="C6" r:id="rId1"/>
    <hyperlink ref="C12" r:id="rId2"/>
    <hyperlink ref="C45" r:id="rId3"/>
    <hyperlink ref="C18" r:id="rId4"/>
    <hyperlink ref="C48" r:id="rId5"/>
    <hyperlink ref="C51" r:id="rId6"/>
    <hyperlink ref="C24" r:id="rId7"/>
    <hyperlink ref="C27" r:id="rId8"/>
    <hyperlink ref="C30" r:id="rId9"/>
    <hyperlink ref="C33" r:id="rId10"/>
    <hyperlink ref="C36" r:id="rId11"/>
    <hyperlink ref="C9" r:id="rId12"/>
    <hyperlink ref="C42" r:id="rId13"/>
    <hyperlink ref="C39" r:id="rId14"/>
    <hyperlink ref="C21" r:id="rId15"/>
    <hyperlink ref="C54" r:id="rId16"/>
  </hyperlinks>
  <pageMargins left="0.7" right="0.7" top="0.75" bottom="0.75" header="0.3" footer="0.3"/>
  <drawing r:id="rId17"/>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10</vt:i4>
      </vt:variant>
    </vt:vector>
  </HeadingPairs>
  <TitlesOfParts>
    <vt:vector size="10" baseType="lpstr">
      <vt:lpstr>全部建筑-属性 (2)</vt:lpstr>
      <vt:lpstr>全部建筑-属性</vt:lpstr>
      <vt:lpstr>登陆—流失引导目标</vt:lpstr>
      <vt:lpstr>大致数值框架</vt:lpstr>
      <vt:lpstr>总览</vt:lpstr>
      <vt:lpstr>资源领取规则</vt:lpstr>
      <vt:lpstr>场景</vt:lpstr>
      <vt:lpstr>待看待学</vt:lpstr>
      <vt:lpstr>Sheet3</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2018-09-25T16:32:24Z</dcterms:modified>
</cp:coreProperties>
</file>